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3FCBE687-087B-44D7-9B31-6A107FBE0A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рус" sheetId="1" r:id="rId1"/>
    <sheet name="каз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2" l="1"/>
  <c r="D23" i="2"/>
  <c r="D22" i="2"/>
  <c r="D21" i="2"/>
  <c r="C20" i="2"/>
  <c r="D20" i="2" s="1"/>
  <c r="D18" i="2"/>
  <c r="C17" i="2"/>
  <c r="D17" i="2" s="1"/>
  <c r="D15" i="2"/>
  <c r="C14" i="2"/>
  <c r="D14" i="2" s="1"/>
  <c r="D12" i="2"/>
  <c r="C11" i="2"/>
  <c r="D11" i="2" s="1"/>
  <c r="D9" i="2"/>
  <c r="D8" i="2"/>
  <c r="C7" i="2"/>
  <c r="D7" i="2" s="1"/>
  <c r="D6" i="2"/>
  <c r="C5" i="2"/>
  <c r="D5" i="2" s="1"/>
  <c r="D25" i="1"/>
  <c r="D22" i="1"/>
  <c r="D23" i="1"/>
  <c r="D21" i="1"/>
  <c r="D18" i="1"/>
  <c r="D15" i="1"/>
  <c r="D12" i="1"/>
  <c r="D9" i="1"/>
  <c r="D7" i="1"/>
  <c r="D5" i="1"/>
  <c r="C4" i="2" l="1"/>
  <c r="D6" i="1"/>
  <c r="D8" i="1"/>
  <c r="C7" i="1" l="1"/>
  <c r="C5" i="1" l="1"/>
  <c r="C20" i="1"/>
  <c r="D20" i="1" s="1"/>
  <c r="C17" i="1"/>
  <c r="D17" i="1" s="1"/>
  <c r="C14" i="1"/>
  <c r="D14" i="1" s="1"/>
  <c r="C11" i="1"/>
  <c r="D11" i="1" s="1"/>
  <c r="C4" i="1" l="1"/>
</calcChain>
</file>

<file path=xl/sharedStrings.xml><?xml version="1.0" encoding="utf-8"?>
<sst xmlns="http://schemas.openxmlformats.org/spreadsheetml/2006/main" count="96" uniqueCount="52">
  <si>
    <t xml:space="preserve">Среднее образование </t>
  </si>
  <si>
    <t>1. Среднегодовой контингент обучающиеся</t>
  </si>
  <si>
    <t>средний расход на 1-го обучающегося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</si>
  <si>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</si>
  <si>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</si>
  <si>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</si>
  <si>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</si>
  <si>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</si>
  <si>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</si>
  <si>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среднемесячная заработная плата 1 ед.</t>
  </si>
  <si>
    <t>3.2. Основной пересонал - учителя</t>
  </si>
  <si>
    <t>3.4. Вспомогательный и технический персонал</t>
  </si>
  <si>
    <t>4. Налоги и другие обязательные платежи в бюджет</t>
  </si>
  <si>
    <t>5. Текущий ремонт помещений и оборудования</t>
  </si>
  <si>
    <t>ед. изм.</t>
  </si>
  <si>
    <t>годовой план</t>
  </si>
  <si>
    <t>чел.</t>
  </si>
  <si>
    <t>тыс. тенге</t>
  </si>
  <si>
    <t>единиц</t>
  </si>
  <si>
    <t>тенге</t>
  </si>
  <si>
    <t>Орта білім</t>
  </si>
  <si>
    <t>жылдық жоспар</t>
  </si>
  <si>
    <t>тоқсанға жоспар</t>
  </si>
  <si>
    <t>1. Оқушылардың орташа жылдық контингенті</t>
  </si>
  <si>
    <t>адам</t>
  </si>
  <si>
    <t>1 оқушыға орташа шығын</t>
  </si>
  <si>
    <t>2. Барлық шығындар, мың теңге</t>
  </si>
  <si>
    <t>мың теңге </t>
  </si>
  <si>
    <t>оның ішінде:</t>
  </si>
  <si>
    <t>3. Еңбекақы қоры</t>
  </si>
  <si>
    <t>олардан:</t>
  </si>
  <si>
    <t>3.1. Әкімшілік қызметкерлер</t>
  </si>
  <si>
    <t>штаттық саны </t>
  </si>
  <si>
    <t>бірлік </t>
  </si>
  <si>
    <t>орташа айлық еңбекақы 1 бірл. </t>
  </si>
  <si>
    <t>3.2. Негізгі қызметкер - мұғалім</t>
  </si>
  <si>
    <t>орташа айлық еңбекақы 1 бірл.</t>
  </si>
  <si>
    <t>3.4.Көмекші және техникалық қызметкер </t>
  </si>
  <si>
    <t>орташа айлық есебі 1 бірл. </t>
  </si>
  <si>
    <t>4. Салық және бюджетке төленетін басқа да төлемдер </t>
  </si>
  <si>
    <t>5.Үй-жайларды және жабдықтарды ағымдағы жөндеу</t>
  </si>
  <si>
    <t>3.3. Прочий педагогический персонал (педагог-психолог, социальный педагог, вожатый и др.)</t>
  </si>
  <si>
    <t>6. Капитальные расходы (капительный ремонт, приобретение основных средств)</t>
  </si>
  <si>
    <t>7. Прочие расходы (приобретение литературы, канцелярских и хозяйственных товаров и др.)</t>
  </si>
  <si>
    <t>3.3. Өзге педагогикалық қызметкер (педагог-психолог, әлеуметтік педагог, тәлімгер және басқалар)</t>
  </si>
  <si>
    <t>5. Коммуналдық шығындар  (жарық, су, жылу, байланыс, интернет, ораналасымдарды жалға алу және басқа)</t>
  </si>
  <si>
    <t>6. Күрделі шығындар(күрделі жөндеу, негізгі құралдарды алу)</t>
  </si>
  <si>
    <t>7. Өзге шығындар (әдебиетті, кеңсе және шаруашылық тауарларын алу және т.б.)</t>
  </si>
  <si>
    <t>теңге </t>
  </si>
  <si>
    <t>5. Коммунальные расходы (свет, вода, отопление, связь,интернет, аренда помещений и др.)</t>
  </si>
  <si>
    <t>2024 год</t>
  </si>
  <si>
    <t>факт на 1 июля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</si>
</sst>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sz val="10"/>
      <name val="Noto Serif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2" borderId="3" xfId="0" applyFont="1" applyFill="1" applyBorder="1" applyAlignment="1">
      <alignment horizontal="left" vertical="center" indent="1"/>
    </xf>
    <xf numFmtId="0" fontId="1" fillId="2" borderId="3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indent="1"/>
    </xf>
    <xf numFmtId="0" fontId="4" fillId="0" borderId="0" xfId="0" applyFont="1"/>
    <xf numFmtId="0" fontId="5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2" fontId="3" fillId="2" borderId="3" xfId="0" applyNumberFormat="1" applyFont="1" applyFill="1" applyBorder="1" applyAlignment="1">
      <alignment horizontal="left" vertical="center" indent="1"/>
    </xf>
    <xf numFmtId="2" fontId="3" fillId="3" borderId="3" xfId="0" applyNumberFormat="1" applyFont="1" applyFill="1" applyBorder="1" applyAlignment="1">
      <alignment horizontal="left" vertical="center" indent="1"/>
    </xf>
    <xf numFmtId="2" fontId="3" fillId="3" borderId="1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 shrinkToFit="1"/>
    </xf>
    <xf numFmtId="1" fontId="3" fillId="2" borderId="3" xfId="0" applyNumberFormat="1" applyFont="1" applyFill="1" applyBorder="1" applyAlignment="1">
      <alignment horizontal="left" vertical="center" indent="1"/>
    </xf>
    <xf numFmtId="1" fontId="3" fillId="3" borderId="3" xfId="0" applyNumberFormat="1" applyFont="1" applyFill="1" applyBorder="1" applyAlignment="1">
      <alignment horizontal="left" vertical="center" indent="1"/>
    </xf>
    <xf numFmtId="1" fontId="3" fillId="3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inden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view="pageBreakPreview" zoomScale="140" zoomScaleNormal="100" zoomScaleSheetLayoutView="140" workbookViewId="0">
      <selection activeCell="D12" sqref="D12"/>
    </sheetView>
  </sheetViews>
  <sheetFormatPr defaultRowHeight="15" x14ac:dyDescent="0.25"/>
  <cols>
    <col min="1" max="1" width="71.85546875" style="1" customWidth="1"/>
    <col min="2" max="2" width="14.5703125" style="1" customWidth="1"/>
    <col min="3" max="3" width="18.140625" style="1" customWidth="1"/>
    <col min="4" max="4" width="23" style="1" customWidth="1"/>
    <col min="5" max="16384" width="9.140625" style="1"/>
  </cols>
  <sheetData>
    <row r="1" spans="1:4" x14ac:dyDescent="0.25">
      <c r="A1" s="19" t="s">
        <v>0</v>
      </c>
      <c r="B1" s="21" t="s">
        <v>14</v>
      </c>
      <c r="C1" s="22" t="s">
        <v>50</v>
      </c>
      <c r="D1" s="23"/>
    </row>
    <row r="2" spans="1:4" x14ac:dyDescent="0.25">
      <c r="A2" s="20"/>
      <c r="B2" s="21"/>
      <c r="C2" s="2" t="s">
        <v>15</v>
      </c>
      <c r="D2" s="3" t="s">
        <v>51</v>
      </c>
    </row>
    <row r="3" spans="1:4" x14ac:dyDescent="0.25">
      <c r="A3" s="4" t="s">
        <v>1</v>
      </c>
      <c r="B3" s="4" t="s">
        <v>16</v>
      </c>
      <c r="C3" s="11">
        <v>31</v>
      </c>
      <c r="D3" s="4">
        <v>31</v>
      </c>
    </row>
    <row r="4" spans="1:4" x14ac:dyDescent="0.25">
      <c r="A4" s="4" t="s">
        <v>2</v>
      </c>
      <c r="B4" s="4" t="s">
        <v>17</v>
      </c>
      <c r="C4" s="16">
        <f>C5/C3</f>
        <v>2967.5451612903225</v>
      </c>
      <c r="D4" s="16">
        <v>2968</v>
      </c>
    </row>
    <row r="5" spans="1:4" x14ac:dyDescent="0.25">
      <c r="A5" s="4" t="s">
        <v>3</v>
      </c>
      <c r="B5" s="4" t="s">
        <v>17</v>
      </c>
      <c r="C5" s="16">
        <f>C7+C21+C22+C23+C24+C25</f>
        <v>91993.9</v>
      </c>
      <c r="D5" s="16">
        <f>C5/12*6</f>
        <v>45996.95</v>
      </c>
    </row>
    <row r="6" spans="1:4" x14ac:dyDescent="0.25">
      <c r="A6" s="4" t="s">
        <v>4</v>
      </c>
      <c r="B6" s="4"/>
      <c r="C6" s="11"/>
      <c r="D6" s="4">
        <f>C6/12*6</f>
        <v>0</v>
      </c>
    </row>
    <row r="7" spans="1:4" x14ac:dyDescent="0.25">
      <c r="A7" s="4" t="s">
        <v>5</v>
      </c>
      <c r="B7" s="4" t="s">
        <v>17</v>
      </c>
      <c r="C7" s="17">
        <f>C9+C12+C15+C18</f>
        <v>82616.899999999994</v>
      </c>
      <c r="D7" s="16">
        <f>C7/12*6</f>
        <v>41308.449999999997</v>
      </c>
    </row>
    <row r="8" spans="1:4" x14ac:dyDescent="0.25">
      <c r="A8" s="4" t="s">
        <v>6</v>
      </c>
      <c r="B8" s="4"/>
      <c r="C8" s="11"/>
      <c r="D8" s="4">
        <f>C8/12*6</f>
        <v>0</v>
      </c>
    </row>
    <row r="9" spans="1:4" x14ac:dyDescent="0.25">
      <c r="A9" s="4" t="s">
        <v>7</v>
      </c>
      <c r="B9" s="4" t="s">
        <v>17</v>
      </c>
      <c r="C9" s="17">
        <v>4967.6000000000004</v>
      </c>
      <c r="D9" s="16">
        <f>C9/12*6</f>
        <v>2483.8000000000002</v>
      </c>
    </row>
    <row r="10" spans="1:4" x14ac:dyDescent="0.25">
      <c r="A10" s="4" t="s">
        <v>8</v>
      </c>
      <c r="B10" s="4" t="s">
        <v>18</v>
      </c>
      <c r="C10" s="12">
        <v>1.5</v>
      </c>
      <c r="D10" s="4">
        <v>1.5</v>
      </c>
    </row>
    <row r="11" spans="1:4" x14ac:dyDescent="0.25">
      <c r="A11" s="4" t="s">
        <v>9</v>
      </c>
      <c r="B11" s="4" t="s">
        <v>19</v>
      </c>
      <c r="C11" s="17">
        <f>C9/C10/12*1000</f>
        <v>275977.77777777781</v>
      </c>
      <c r="D11" s="16">
        <f>C11</f>
        <v>275977.77777777781</v>
      </c>
    </row>
    <row r="12" spans="1:4" x14ac:dyDescent="0.25">
      <c r="A12" s="4" t="s">
        <v>10</v>
      </c>
      <c r="B12" s="4" t="s">
        <v>17</v>
      </c>
      <c r="C12" s="17">
        <v>37111.4</v>
      </c>
      <c r="D12" s="16">
        <f>C12/12*6</f>
        <v>18555.7</v>
      </c>
    </row>
    <row r="13" spans="1:4" x14ac:dyDescent="0.25">
      <c r="A13" s="14" t="s">
        <v>8</v>
      </c>
      <c r="B13" s="4" t="s">
        <v>18</v>
      </c>
      <c r="C13" s="12">
        <v>11.42</v>
      </c>
      <c r="D13" s="4">
        <v>11.42</v>
      </c>
    </row>
    <row r="14" spans="1:4" x14ac:dyDescent="0.25">
      <c r="A14" s="14" t="s">
        <v>9</v>
      </c>
      <c r="B14" s="4" t="s">
        <v>19</v>
      </c>
      <c r="C14" s="17">
        <f>C12/C13/12*1000</f>
        <v>270807.06363105663</v>
      </c>
      <c r="D14" s="16">
        <f>C14</f>
        <v>270807.06363105663</v>
      </c>
    </row>
    <row r="15" spans="1:4" ht="25.5" x14ac:dyDescent="0.25">
      <c r="A15" s="14" t="s">
        <v>41</v>
      </c>
      <c r="B15" s="10" t="s">
        <v>17</v>
      </c>
      <c r="C15" s="18">
        <v>3271.7</v>
      </c>
      <c r="D15" s="16">
        <f>C15/12*6</f>
        <v>1635.85</v>
      </c>
    </row>
    <row r="16" spans="1:4" x14ac:dyDescent="0.25">
      <c r="A16" s="14" t="s">
        <v>8</v>
      </c>
      <c r="B16" s="4" t="s">
        <v>18</v>
      </c>
      <c r="C16" s="12">
        <v>1</v>
      </c>
      <c r="D16" s="4">
        <v>1</v>
      </c>
    </row>
    <row r="17" spans="1:4" x14ac:dyDescent="0.25">
      <c r="A17" s="14" t="s">
        <v>9</v>
      </c>
      <c r="B17" s="4" t="s">
        <v>19</v>
      </c>
      <c r="C17" s="17">
        <f>C15/12/C16*1000</f>
        <v>272641.66666666663</v>
      </c>
      <c r="D17" s="16">
        <f>C17</f>
        <v>272641.66666666663</v>
      </c>
    </row>
    <row r="18" spans="1:4" x14ac:dyDescent="0.25">
      <c r="A18" s="14" t="s">
        <v>11</v>
      </c>
      <c r="B18" s="4" t="s">
        <v>17</v>
      </c>
      <c r="C18" s="17">
        <v>37266.199999999997</v>
      </c>
      <c r="D18" s="16">
        <f>C18/12*6</f>
        <v>18633.099999999999</v>
      </c>
    </row>
    <row r="19" spans="1:4" x14ac:dyDescent="0.25">
      <c r="A19" s="14" t="s">
        <v>8</v>
      </c>
      <c r="B19" s="4" t="s">
        <v>18</v>
      </c>
      <c r="C19" s="12">
        <v>11.5</v>
      </c>
      <c r="D19" s="4">
        <v>11.5</v>
      </c>
    </row>
    <row r="20" spans="1:4" x14ac:dyDescent="0.25">
      <c r="A20" s="14" t="s">
        <v>9</v>
      </c>
      <c r="B20" s="4" t="s">
        <v>19</v>
      </c>
      <c r="C20" s="17">
        <f>C18/C19/12*1000</f>
        <v>270044.92753623187</v>
      </c>
      <c r="D20" s="16">
        <f>C20</f>
        <v>270044.92753623187</v>
      </c>
    </row>
    <row r="21" spans="1:4" x14ac:dyDescent="0.25">
      <c r="A21" s="14" t="s">
        <v>12</v>
      </c>
      <c r="B21" s="4" t="s">
        <v>17</v>
      </c>
      <c r="C21" s="17">
        <v>3955</v>
      </c>
      <c r="D21" s="16">
        <f>C21/12*6</f>
        <v>1977.5</v>
      </c>
    </row>
    <row r="22" spans="1:4" ht="25.5" x14ac:dyDescent="0.25">
      <c r="A22" s="14" t="s">
        <v>49</v>
      </c>
      <c r="B22" s="10" t="s">
        <v>17</v>
      </c>
      <c r="C22" s="13">
        <v>786</v>
      </c>
      <c r="D22" s="16">
        <f t="shared" ref="D22:D23" si="0">C22/12*6</f>
        <v>393</v>
      </c>
    </row>
    <row r="23" spans="1:4" x14ac:dyDescent="0.25">
      <c r="A23" s="14" t="s">
        <v>13</v>
      </c>
      <c r="B23" s="4" t="s">
        <v>17</v>
      </c>
      <c r="C23" s="17">
        <v>359</v>
      </c>
      <c r="D23" s="16">
        <f t="shared" si="0"/>
        <v>179.5</v>
      </c>
    </row>
    <row r="24" spans="1:4" x14ac:dyDescent="0.25">
      <c r="A24" s="15" t="s">
        <v>42</v>
      </c>
      <c r="B24" s="10" t="s">
        <v>17</v>
      </c>
      <c r="C24" s="13"/>
      <c r="D24" s="4"/>
    </row>
    <row r="25" spans="1:4" ht="25.5" x14ac:dyDescent="0.25">
      <c r="A25" s="14" t="s">
        <v>43</v>
      </c>
      <c r="B25" s="10" t="s">
        <v>17</v>
      </c>
      <c r="C25" s="18">
        <v>4277</v>
      </c>
      <c r="D25" s="16">
        <f>C25/12*6</f>
        <v>2138.5</v>
      </c>
    </row>
  </sheetData>
  <mergeCells count="3">
    <mergeCell ref="A1:A2"/>
    <mergeCell ref="B1:B2"/>
    <mergeCell ref="C1:D1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"/>
  <sheetViews>
    <sheetView workbookViewId="0">
      <selection activeCell="D14" sqref="D14"/>
    </sheetView>
  </sheetViews>
  <sheetFormatPr defaultRowHeight="12.75" x14ac:dyDescent="0.2"/>
  <cols>
    <col min="1" max="1" width="71.85546875" style="5" customWidth="1"/>
    <col min="2" max="2" width="14.5703125" style="5" customWidth="1"/>
    <col min="3" max="4" width="16.28515625" style="5" customWidth="1"/>
    <col min="5" max="16384" width="9.140625" style="5"/>
  </cols>
  <sheetData>
    <row r="1" spans="1:4" ht="15" customHeight="1" x14ac:dyDescent="0.2">
      <c r="A1" s="7" t="s">
        <v>20</v>
      </c>
      <c r="B1" s="9"/>
      <c r="C1" s="24">
        <v>2024</v>
      </c>
      <c r="D1" s="25"/>
    </row>
    <row r="2" spans="1:4" ht="15" customHeight="1" x14ac:dyDescent="0.2">
      <c r="A2" s="8"/>
      <c r="B2" s="9"/>
      <c r="C2" s="9" t="s">
        <v>21</v>
      </c>
      <c r="D2" s="9" t="s">
        <v>22</v>
      </c>
    </row>
    <row r="3" spans="1:4" ht="15" customHeight="1" x14ac:dyDescent="0.2">
      <c r="A3" s="9" t="s">
        <v>23</v>
      </c>
      <c r="B3" s="9" t="s">
        <v>24</v>
      </c>
      <c r="C3" s="26">
        <v>31</v>
      </c>
      <c r="D3" s="27">
        <v>31</v>
      </c>
    </row>
    <row r="4" spans="1:4" ht="15" customHeight="1" x14ac:dyDescent="0.2">
      <c r="A4" s="9" t="s">
        <v>25</v>
      </c>
      <c r="B4" s="9" t="s">
        <v>27</v>
      </c>
      <c r="C4" s="28">
        <f>C5/C3</f>
        <v>2967.5451612903225</v>
      </c>
      <c r="D4" s="28">
        <v>2968</v>
      </c>
    </row>
    <row r="5" spans="1:4" ht="15" customHeight="1" x14ac:dyDescent="0.2">
      <c r="A5" s="9" t="s">
        <v>26</v>
      </c>
      <c r="B5" s="9" t="s">
        <v>27</v>
      </c>
      <c r="C5" s="28">
        <f>C7+C21+C22+C23+C24+C25</f>
        <v>91993.9</v>
      </c>
      <c r="D5" s="28">
        <f>C5/12*6</f>
        <v>45996.95</v>
      </c>
    </row>
    <row r="6" spans="1:4" ht="15" customHeight="1" x14ac:dyDescent="0.2">
      <c r="A6" s="9" t="s">
        <v>28</v>
      </c>
      <c r="B6" s="6"/>
      <c r="C6" s="26"/>
      <c r="D6" s="27">
        <f>C6/12*6</f>
        <v>0</v>
      </c>
    </row>
    <row r="7" spans="1:4" ht="15" customHeight="1" x14ac:dyDescent="0.2">
      <c r="A7" s="9" t="s">
        <v>29</v>
      </c>
      <c r="B7" s="9" t="s">
        <v>27</v>
      </c>
      <c r="C7" s="29">
        <f>C9+C12+C15+C18</f>
        <v>82616.899999999994</v>
      </c>
      <c r="D7" s="28">
        <f>C7/12*6</f>
        <v>41308.449999999997</v>
      </c>
    </row>
    <row r="8" spans="1:4" ht="15" customHeight="1" x14ac:dyDescent="0.2">
      <c r="A8" s="9" t="s">
        <v>30</v>
      </c>
      <c r="B8" s="6"/>
      <c r="C8" s="26"/>
      <c r="D8" s="27">
        <f>C8/12*6</f>
        <v>0</v>
      </c>
    </row>
    <row r="9" spans="1:4" ht="15" customHeight="1" x14ac:dyDescent="0.2">
      <c r="A9" s="9" t="s">
        <v>31</v>
      </c>
      <c r="B9" s="9" t="s">
        <v>27</v>
      </c>
      <c r="C9" s="29">
        <v>4967.6000000000004</v>
      </c>
      <c r="D9" s="28">
        <f>C9/12*6</f>
        <v>2483.8000000000002</v>
      </c>
    </row>
    <row r="10" spans="1:4" ht="15" customHeight="1" x14ac:dyDescent="0.2">
      <c r="A10" s="9" t="s">
        <v>32</v>
      </c>
      <c r="B10" s="9" t="s">
        <v>33</v>
      </c>
      <c r="C10" s="30">
        <v>1.5</v>
      </c>
      <c r="D10" s="27">
        <v>1.5</v>
      </c>
    </row>
    <row r="11" spans="1:4" ht="15" customHeight="1" x14ac:dyDescent="0.2">
      <c r="A11" s="9" t="s">
        <v>34</v>
      </c>
      <c r="B11" s="9" t="s">
        <v>48</v>
      </c>
      <c r="C11" s="29">
        <f>C9/C10/12*1000</f>
        <v>275977.77777777781</v>
      </c>
      <c r="D11" s="28">
        <f>C11</f>
        <v>275977.77777777781</v>
      </c>
    </row>
    <row r="12" spans="1:4" ht="15" customHeight="1" x14ac:dyDescent="0.2">
      <c r="A12" s="9" t="s">
        <v>35</v>
      </c>
      <c r="B12" s="9" t="s">
        <v>27</v>
      </c>
      <c r="C12" s="29">
        <v>37111.4</v>
      </c>
      <c r="D12" s="28">
        <f>C12/12*6</f>
        <v>18555.7</v>
      </c>
    </row>
    <row r="13" spans="1:4" ht="15" customHeight="1" x14ac:dyDescent="0.2">
      <c r="A13" s="9" t="s">
        <v>32</v>
      </c>
      <c r="B13" s="9" t="s">
        <v>33</v>
      </c>
      <c r="C13" s="30">
        <v>11.42</v>
      </c>
      <c r="D13" s="27">
        <v>11.42</v>
      </c>
    </row>
    <row r="14" spans="1:4" ht="15" customHeight="1" x14ac:dyDescent="0.2">
      <c r="A14" s="9" t="s">
        <v>36</v>
      </c>
      <c r="B14" s="9" t="s">
        <v>48</v>
      </c>
      <c r="C14" s="29">
        <f>C12/C13/12*1000</f>
        <v>270807.06363105663</v>
      </c>
      <c r="D14" s="28">
        <f>C14</f>
        <v>270807.06363105663</v>
      </c>
    </row>
    <row r="15" spans="1:4" ht="36" customHeight="1" x14ac:dyDescent="0.2">
      <c r="A15" s="9" t="s">
        <v>44</v>
      </c>
      <c r="B15" s="9" t="s">
        <v>27</v>
      </c>
      <c r="C15" s="31">
        <v>3271.7</v>
      </c>
      <c r="D15" s="28">
        <f>C15/12*6</f>
        <v>1635.85</v>
      </c>
    </row>
    <row r="16" spans="1:4" ht="15" customHeight="1" x14ac:dyDescent="0.2">
      <c r="A16" s="9" t="s">
        <v>32</v>
      </c>
      <c r="B16" s="9" t="s">
        <v>33</v>
      </c>
      <c r="C16" s="30">
        <v>1</v>
      </c>
      <c r="D16" s="27">
        <v>1</v>
      </c>
    </row>
    <row r="17" spans="1:4" ht="15" customHeight="1" x14ac:dyDescent="0.2">
      <c r="A17" s="9" t="s">
        <v>34</v>
      </c>
      <c r="B17" s="9" t="s">
        <v>48</v>
      </c>
      <c r="C17" s="29">
        <f>C15/12/C16*1000</f>
        <v>272641.66666666663</v>
      </c>
      <c r="D17" s="28">
        <f>C17</f>
        <v>272641.66666666663</v>
      </c>
    </row>
    <row r="18" spans="1:4" ht="15" customHeight="1" x14ac:dyDescent="0.2">
      <c r="A18" s="9" t="s">
        <v>37</v>
      </c>
      <c r="B18" s="9" t="s">
        <v>27</v>
      </c>
      <c r="C18" s="29">
        <v>37266.199999999997</v>
      </c>
      <c r="D18" s="28">
        <f>C18/12*6</f>
        <v>18633.099999999999</v>
      </c>
    </row>
    <row r="19" spans="1:4" ht="15" customHeight="1" x14ac:dyDescent="0.2">
      <c r="A19" s="9" t="s">
        <v>32</v>
      </c>
      <c r="B19" s="9" t="s">
        <v>33</v>
      </c>
      <c r="C19" s="30">
        <v>11.5</v>
      </c>
      <c r="D19" s="27">
        <v>11.5</v>
      </c>
    </row>
    <row r="20" spans="1:4" ht="15" customHeight="1" x14ac:dyDescent="0.2">
      <c r="A20" s="9" t="s">
        <v>38</v>
      </c>
      <c r="B20" s="9" t="s">
        <v>48</v>
      </c>
      <c r="C20" s="29">
        <f>C18/C19/12*1000</f>
        <v>270044.92753623187</v>
      </c>
      <c r="D20" s="28">
        <f>C20</f>
        <v>270044.92753623187</v>
      </c>
    </row>
    <row r="21" spans="1:4" ht="15" customHeight="1" x14ac:dyDescent="0.2">
      <c r="A21" s="9" t="s">
        <v>39</v>
      </c>
      <c r="B21" s="9" t="s">
        <v>27</v>
      </c>
      <c r="C21" s="29">
        <v>3955</v>
      </c>
      <c r="D21" s="28">
        <f>C21/12*6</f>
        <v>1977.5</v>
      </c>
    </row>
    <row r="22" spans="1:4" ht="26.25" customHeight="1" x14ac:dyDescent="0.2">
      <c r="A22" s="9" t="s">
        <v>45</v>
      </c>
      <c r="B22" s="9" t="s">
        <v>27</v>
      </c>
      <c r="C22" s="32">
        <v>786</v>
      </c>
      <c r="D22" s="28">
        <f t="shared" ref="D22:D23" si="0">C22/12*6</f>
        <v>393</v>
      </c>
    </row>
    <row r="23" spans="1:4" ht="15" customHeight="1" x14ac:dyDescent="0.2">
      <c r="A23" s="9" t="s">
        <v>40</v>
      </c>
      <c r="B23" s="9" t="s">
        <v>27</v>
      </c>
      <c r="C23" s="29">
        <v>359</v>
      </c>
      <c r="D23" s="28">
        <f t="shared" si="0"/>
        <v>179.5</v>
      </c>
    </row>
    <row r="24" spans="1:4" ht="15" customHeight="1" x14ac:dyDescent="0.2">
      <c r="A24" s="9" t="s">
        <v>46</v>
      </c>
      <c r="B24" s="9" t="s">
        <v>27</v>
      </c>
      <c r="C24" s="32"/>
      <c r="D24" s="27"/>
    </row>
    <row r="25" spans="1:4" ht="15" customHeight="1" x14ac:dyDescent="0.2">
      <c r="A25" s="9" t="s">
        <v>47</v>
      </c>
      <c r="B25" s="9" t="s">
        <v>27</v>
      </c>
      <c r="C25" s="31">
        <v>4277</v>
      </c>
      <c r="D25" s="28">
        <f>C25/12*6</f>
        <v>2138.5</v>
      </c>
    </row>
  </sheetData>
  <mergeCells count="1"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рус</vt:lpstr>
      <vt:lpstr>каз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2024-07-02T06:55:45Z</dcterms:modified>
</cp:coreProperties>
</file>