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2" activeTab="8"/>
  </bookViews>
  <sheets>
    <sheet name="қыс-көктем 1" sheetId="5" r:id="rId1"/>
    <sheet name="қыс-көктем  2 " sheetId="12" r:id="rId2"/>
    <sheet name="қыс-көктем 3" sheetId="8" r:id="rId3"/>
    <sheet name="қыс-көктем 4" sheetId="10" r:id="rId4"/>
    <sheet name="жаз-күз 1" sheetId="11" r:id="rId5"/>
    <sheet name="жаз-күз 2" sheetId="7" r:id="rId6"/>
    <sheet name="жаз-күз 3" sheetId="13" r:id="rId7"/>
    <sheet name="жаз-күз 4" sheetId="14" r:id="rId8"/>
    <sheet name="есеп" sheetId="15" r:id="rId9"/>
  </sheets>
  <definedNames>
    <definedName name="_xlnm.Print_Area" localSheetId="1">'қыс-көктем  2 '!$A$1:$V$106</definedName>
    <definedName name="_xlnm.Print_Area" localSheetId="0">'қыс-көктем 1'!$A$1:$V$103</definedName>
    <definedName name="_xlnm.Print_Area" localSheetId="2">'қыс-көктем 3'!$A$1:$V$99</definedName>
    <definedName name="_xlnm.Print_Area" localSheetId="3">'қыс-көктем 4'!$A$1:$V$114</definedName>
    <definedName name="_xlnm.Print_Area" localSheetId="4">'жаз-күз 1'!$A$1:$V$104</definedName>
    <definedName name="_xlnm.Print_Area" localSheetId="5">'жаз-күз 2'!$A$1:$V$105</definedName>
    <definedName name="_xlnm.Print_Area" localSheetId="6">'жаз-күз 3'!$A$1:$V$106</definedName>
    <definedName name="_xlnm.Print_Area" localSheetId="7">'жаз-күз 4'!$A$1:$V$112</definedName>
    <definedName name="_xlnm.Print_Area" localSheetId="8">есеп!$A$1:$I$47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<sst xmlns="http://schemas.openxmlformats.org/spreadsheetml/2006/main" count="1259" uniqueCount="171">
  <si>
    <t>қыс-көктем</t>
  </si>
  <si>
    <t>Тағамдардың атауы</t>
  </si>
  <si>
    <t>Тағамның шығымы, г.</t>
  </si>
  <si>
    <t>Тағамның ингредиенттері</t>
  </si>
  <si>
    <t>Баға</t>
  </si>
  <si>
    <t>Брутто, г</t>
  </si>
  <si>
    <t>Нетто,г</t>
  </si>
  <si>
    <t>Құны</t>
  </si>
  <si>
    <t>Шикізат жиынтығының құны</t>
  </si>
  <si>
    <t>Дайын тағамның құны</t>
  </si>
  <si>
    <t>7-10 жас</t>
  </si>
  <si>
    <t>11-15 жас</t>
  </si>
  <si>
    <t xml:space="preserve">16-18 жас </t>
  </si>
  <si>
    <t>1 апта</t>
  </si>
  <si>
    <t>1-і күн</t>
  </si>
  <si>
    <t>Құс етінен палау</t>
  </si>
  <si>
    <t>200</t>
  </si>
  <si>
    <t>220</t>
  </si>
  <si>
    <t>250</t>
  </si>
  <si>
    <t>тауық еті</t>
  </si>
  <si>
    <t xml:space="preserve">күріш </t>
  </si>
  <si>
    <t xml:space="preserve">өсімдік майы </t>
  </si>
  <si>
    <t>сәбіз</t>
  </si>
  <si>
    <t>пияз</t>
  </si>
  <si>
    <t>йодталған тұз</t>
  </si>
  <si>
    <t>Сүт қосылған какао</t>
  </si>
  <si>
    <t>какао ұнтағы</t>
  </si>
  <si>
    <t>сүт</t>
  </si>
  <si>
    <t>қант</t>
  </si>
  <si>
    <t>алма/ маусым бойынша жеміс</t>
  </si>
  <si>
    <t>алма</t>
  </si>
  <si>
    <t>Қара бидай наны/бидай</t>
  </si>
  <si>
    <t>қара бидай наны\бидай</t>
  </si>
  <si>
    <t>2-і күн</t>
  </si>
  <si>
    <t>Сиыр етінен митболдар</t>
  </si>
  <si>
    <t xml:space="preserve">сиыр еті </t>
  </si>
  <si>
    <t>бидай наны</t>
  </si>
  <si>
    <t>тауық жұмыртқасы</t>
  </si>
  <si>
    <t>Қаймақ тұздығы</t>
  </si>
  <si>
    <t xml:space="preserve">қаймақ </t>
  </si>
  <si>
    <t>1 сұрыпты ұн</t>
  </si>
  <si>
    <t xml:space="preserve">сары май </t>
  </si>
  <si>
    <t>Картоп-себіз езбесі</t>
  </si>
  <si>
    <t xml:space="preserve">картоп </t>
  </si>
  <si>
    <t xml:space="preserve">сәбіз </t>
  </si>
  <si>
    <t xml:space="preserve">сүт </t>
  </si>
  <si>
    <t>Денсаулық сусыны</t>
  </si>
  <si>
    <t xml:space="preserve">лимон </t>
  </si>
  <si>
    <t xml:space="preserve">қант </t>
  </si>
  <si>
    <t>Қара бидай наны\бидай</t>
  </si>
  <si>
    <t>3-і күн</t>
  </si>
  <si>
    <t>Көкөністер, ірімшік қосылған тауықтың төс еті</t>
  </si>
  <si>
    <t xml:space="preserve">пияз </t>
  </si>
  <si>
    <t xml:space="preserve">томат пастасы </t>
  </si>
  <si>
    <t>тәтті бұрыш</t>
  </si>
  <si>
    <t xml:space="preserve">қатты ірімшік </t>
  </si>
  <si>
    <t xml:space="preserve"> Қайнатылған макарондар </t>
  </si>
  <si>
    <t>макарон</t>
  </si>
  <si>
    <t>Сүт қосылған шай</t>
  </si>
  <si>
    <t xml:space="preserve">шай </t>
  </si>
  <si>
    <t>4-і күн</t>
  </si>
  <si>
    <t>Ақбас қырыққабат пен алмадан салат</t>
  </si>
  <si>
    <t xml:space="preserve">ақбас қырыққабат </t>
  </si>
  <si>
    <t>жас алма</t>
  </si>
  <si>
    <t>Құнысбалықтан сорпа</t>
  </si>
  <si>
    <t>құнысбалық</t>
  </si>
  <si>
    <t>тары жармасы</t>
  </si>
  <si>
    <t xml:space="preserve">йодталған тұз </t>
  </si>
  <si>
    <t>Ірімшік қосылған бутербродты тоқаш \ ірімшікпен бутерброд</t>
  </si>
  <si>
    <t xml:space="preserve">жоғары сұрыпты бидай ұны </t>
  </si>
  <si>
    <t>жоғары сұрыпты бидай ұны (себуге арналған)</t>
  </si>
  <si>
    <t>сары май</t>
  </si>
  <si>
    <t xml:space="preserve">жұмыртқа </t>
  </si>
  <si>
    <t>сүт 2,5%</t>
  </si>
  <si>
    <t>баспаланған ашытқы</t>
  </si>
  <si>
    <t xml:space="preserve">ванилин </t>
  </si>
  <si>
    <t>Қант қосылған кептірілген жеміс компоты</t>
  </si>
  <si>
    <t>кептірілген жемістер</t>
  </si>
  <si>
    <t>5-і күн</t>
  </si>
  <si>
    <t>Ірімшікпен бутерброд</t>
  </si>
  <si>
    <t xml:space="preserve">қара бидай наны </t>
  </si>
  <si>
    <t>гуляш  (сиыр еті\ жылқы еті )</t>
  </si>
  <si>
    <t>томат пастасы</t>
  </si>
  <si>
    <t xml:space="preserve">1 сұрыпты бидай ұны </t>
  </si>
  <si>
    <t>Шашпа қарақұмық</t>
  </si>
  <si>
    <t xml:space="preserve">қарақұмық жармасы </t>
  </si>
  <si>
    <t>Жас алмадан компот</t>
  </si>
  <si>
    <t>2 апта</t>
  </si>
  <si>
    <t>Құс етінен қуырдақ</t>
  </si>
  <si>
    <t>Шашпа күріш</t>
  </si>
  <si>
    <t xml:space="preserve"> күріш жармасы</t>
  </si>
  <si>
    <t>Сүт пен қант қосылған шай</t>
  </si>
  <si>
    <t>жоғары сұрыпты шай</t>
  </si>
  <si>
    <t>Алма/маусым бойынша жеміс</t>
  </si>
  <si>
    <t>Сиыр етінен кірпілер</t>
  </si>
  <si>
    <t>ұн</t>
  </si>
  <si>
    <t xml:space="preserve"> Қайнатылған макарон </t>
  </si>
  <si>
    <t>Құс етінен үй қуырдағы</t>
  </si>
  <si>
    <t xml:space="preserve">лавр жапырағы </t>
  </si>
  <si>
    <t xml:space="preserve">сарымсақ </t>
  </si>
  <si>
    <t>Балық фишболдары</t>
  </si>
  <si>
    <t>көксерке сүбесі</t>
  </si>
  <si>
    <t xml:space="preserve"> пияз</t>
  </si>
  <si>
    <t>кепкен нан ұнтағы</t>
  </si>
  <si>
    <t>Шашпа қарақұмық көкөністер қосылған</t>
  </si>
  <si>
    <t xml:space="preserve"> қарақұмық жармасы </t>
  </si>
  <si>
    <t xml:space="preserve">жасыл бұршақ </t>
  </si>
  <si>
    <t>Пісірілген көкөністерден салат</t>
  </si>
  <si>
    <t>қызылша</t>
  </si>
  <si>
    <t>картоп</t>
  </si>
  <si>
    <t>Ет қосылған бұршақ сорпасы</t>
  </si>
  <si>
    <t>300</t>
  </si>
  <si>
    <t>сиыр еті</t>
  </si>
  <si>
    <t>аршылған бұршақ</t>
  </si>
  <si>
    <t xml:space="preserve">сүзбеден тоқаш\ватрушка </t>
  </si>
  <si>
    <t xml:space="preserve">сүзбе </t>
  </si>
  <si>
    <t>Тағам шығымы, г.</t>
  </si>
  <si>
    <t>3 апта</t>
  </si>
  <si>
    <t>Құс етінен рагу</t>
  </si>
  <si>
    <t xml:space="preserve">жасыл </t>
  </si>
  <si>
    <t>алма/маусым бойынша жеміс</t>
  </si>
  <si>
    <t>Сиыр етінен кірпішелер</t>
  </si>
  <si>
    <t>Картоп-сәбіз езбесі</t>
  </si>
  <si>
    <t>Ақбас қырыққабат пен алма салаты</t>
  </si>
  <si>
    <t>ірімшік қосылған бутербродты тоқаш \ ірімшік бутерброды</t>
  </si>
  <si>
    <t>Палау (сиыр еті\ жылқы еті)</t>
  </si>
  <si>
    <t>4 апта</t>
  </si>
  <si>
    <t xml:space="preserve"> сиыр еті </t>
  </si>
  <si>
    <t>Картоп езбесі</t>
  </si>
  <si>
    <t>қаймақ тұздығындағы тауық еті</t>
  </si>
  <si>
    <t>көкөністер қосылған шашпа күріш</t>
  </si>
  <si>
    <t>кептірілген нан ұнтағы</t>
  </si>
  <si>
    <t>Макарон өнімдері мен еті бар сорпа</t>
  </si>
  <si>
    <t xml:space="preserve">макарон өнімдері </t>
  </si>
  <si>
    <t xml:space="preserve">сүзбемен тоқаш\ватрушка </t>
  </si>
  <si>
    <t>жаз-күз</t>
  </si>
  <si>
    <t xml:space="preserve">ұн </t>
  </si>
  <si>
    <t>құнысбалықтан сорпа</t>
  </si>
  <si>
    <t>ірімшікпен бутерброд</t>
  </si>
  <si>
    <t>Тағамның шығымы,г.</t>
  </si>
  <si>
    <t>Қант пен сүт қосылған шай</t>
  </si>
  <si>
    <t>Қайнатылған макарондар</t>
  </si>
  <si>
    <t>Көкөністер қосылған шашпа қарақұмық</t>
  </si>
  <si>
    <t>Кесілген көкөністер</t>
  </si>
  <si>
    <t>жас қызанақ</t>
  </si>
  <si>
    <t>жас қияр</t>
  </si>
  <si>
    <t xml:space="preserve">Сүзбемен тоқаш\ватрушка </t>
  </si>
  <si>
    <t>асшөп</t>
  </si>
  <si>
    <t>Сүтпен какао</t>
  </si>
  <si>
    <t>Қайнатылған макарон</t>
  </si>
  <si>
    <t>Палау (сиыр еті\ жылқы еті )</t>
  </si>
  <si>
    <t>Қант пен  сүт қосылған шай</t>
  </si>
  <si>
    <t>көкөністермен ұсақталған күріш</t>
  </si>
  <si>
    <t>көксерке балығының сүбесі</t>
  </si>
  <si>
    <t>Қарақұмық көкөністермен ұсақталған</t>
  </si>
  <si>
    <t>кесілген көкөністер</t>
  </si>
  <si>
    <t>балғын қызанақ</t>
  </si>
  <si>
    <t xml:space="preserve">Сүзбемен  тоқаш\ватрушка </t>
  </si>
  <si>
    <t>жоғары сұрыпты бидай ұны (шаңда)</t>
  </si>
  <si>
    <t>Тамақтану мөлшерінің құнын есептеу</t>
  </si>
  <si>
    <t>апта күндері</t>
  </si>
  <si>
    <t>1апта</t>
  </si>
  <si>
    <t>Дүйсенбі</t>
  </si>
  <si>
    <t>Сейсенбі</t>
  </si>
  <si>
    <t>Сәрсенбі</t>
  </si>
  <si>
    <t>Бейсенбі</t>
  </si>
  <si>
    <t>Жұма</t>
  </si>
  <si>
    <t xml:space="preserve">2 апта </t>
  </si>
  <si>
    <t>3апта</t>
  </si>
  <si>
    <t>4апта</t>
  </si>
  <si>
    <t>ҚҚС-сыз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</si>
</sst>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&quot;р.&quot;_-;\-* #\ ##0.00&quot;р.&quot;_-;_-* &quot;-&quot;??&quot;р.&quot;_-;_-@_-"/>
    <numFmt numFmtId="181" formatCode="0.0"/>
  </numFmts>
  <fonts count="3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6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2"/>
      <color rgb="FFFF0000"/>
      <name val="Times New Roman"/>
      <charset val="204"/>
    </font>
    <font>
      <sz val="11"/>
      <name val="Calibri"/>
      <charset val="134"/>
      <scheme val="minor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2"/>
      <name val="Times New Roman"/>
      <charset val="204"/>
    </font>
    <font>
      <b/>
      <sz val="11"/>
      <name val="Calibri"/>
      <charset val="204"/>
      <scheme val="minor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20" fillId="0" borderId="48" applyNumberFormat="0" applyFill="0" applyAlignment="0" applyProtection="0">
      <alignment vertical="center"/>
    </xf>
    <xf numFmtId="0" fontId="21" fillId="0" borderId="4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0" applyNumberFormat="0" applyAlignment="0" applyProtection="0">
      <alignment vertical="center"/>
    </xf>
    <xf numFmtId="0" fontId="23" fillId="5" borderId="51" applyNumberFormat="0" applyAlignment="0" applyProtection="0">
      <alignment vertical="center"/>
    </xf>
    <xf numFmtId="0" fontId="24" fillId="5" borderId="50" applyNumberFormat="0" applyAlignment="0" applyProtection="0">
      <alignment vertical="center"/>
    </xf>
    <xf numFmtId="0" fontId="25" fillId="6" borderId="52" applyNumberFormat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0" fontId="5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9" xfId="0" applyFont="1" applyBorder="1"/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0" applyFont="1" applyBorder="1"/>
    <xf numFmtId="2" fontId="5" fillId="2" borderId="9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7" fillId="2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80" fontId="5" fillId="2" borderId="10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top" wrapText="1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/>
    <xf numFmtId="0" fontId="9" fillId="2" borderId="9" xfId="0" applyFont="1" applyFill="1" applyBorder="1"/>
    <xf numFmtId="181" fontId="5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2" fontId="9" fillId="2" borderId="9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9" xfId="49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/>
    <xf numFmtId="2" fontId="8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9" fillId="2" borderId="9" xfId="49" applyFont="1" applyFill="1" applyBorder="1" applyAlignment="1">
      <alignment wrapText="1"/>
    </xf>
    <xf numFmtId="0" fontId="8" fillId="2" borderId="9" xfId="0" applyFont="1" applyFill="1" applyBorder="1" applyAlignment="1">
      <alignment horizontal="center"/>
    </xf>
    <xf numFmtId="181" fontId="8" fillId="2" borderId="9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180" fontId="6" fillId="2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181" fontId="8" fillId="2" borderId="9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/>
    <xf numFmtId="2" fontId="12" fillId="2" borderId="9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vertical="center"/>
    </xf>
    <xf numFmtId="2" fontId="8" fillId="2" borderId="9" xfId="0" applyNumberFormat="1" applyFont="1" applyFill="1" applyBorder="1" applyAlignment="1">
      <alignment vertical="center"/>
    </xf>
    <xf numFmtId="181" fontId="8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/>
    <xf numFmtId="2" fontId="6" fillId="2" borderId="9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181" fontId="5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2" fontId="6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vertical="center" wrapText="1"/>
    </xf>
    <xf numFmtId="181" fontId="5" fillId="2" borderId="9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vertical="top"/>
    </xf>
    <xf numFmtId="0" fontId="9" fillId="0" borderId="9" xfId="0" applyFont="1" applyBorder="1"/>
    <xf numFmtId="0" fontId="9" fillId="2" borderId="9" xfId="0" applyFont="1" applyFill="1" applyBorder="1" applyAlignment="1"/>
    <xf numFmtId="0" fontId="5" fillId="2" borderId="9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 wrapText="1"/>
    </xf>
    <xf numFmtId="2" fontId="5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2" borderId="18" xfId="49" applyFont="1" applyFill="1" applyBorder="1" applyAlignment="1"/>
    <xf numFmtId="0" fontId="5" fillId="2" borderId="13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6" xfId="0" applyFont="1" applyFill="1" applyBorder="1"/>
    <xf numFmtId="2" fontId="5" fillId="2" borderId="6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top" wrapText="1"/>
    </xf>
    <xf numFmtId="1" fontId="5" fillId="2" borderId="7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25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181" fontId="8" fillId="2" borderId="29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/>
    <xf numFmtId="2" fontId="5" fillId="2" borderId="33" xfId="0" applyNumberFormat="1" applyFont="1" applyFill="1" applyBorder="1"/>
    <xf numFmtId="2" fontId="13" fillId="2" borderId="33" xfId="0" applyNumberFormat="1" applyFont="1" applyFill="1" applyBorder="1" applyAlignment="1">
      <alignment horizontal="center" vertical="center"/>
    </xf>
    <xf numFmtId="2" fontId="13" fillId="2" borderId="34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35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8" fillId="2" borderId="30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181" fontId="8" fillId="2" borderId="36" xfId="0" applyNumberFormat="1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37" xfId="0" applyNumberFormat="1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181" fontId="8" fillId="2" borderId="7" xfId="0" applyNumberFormat="1" applyFont="1" applyFill="1" applyBorder="1" applyAlignment="1">
      <alignment vertical="center"/>
    </xf>
    <xf numFmtId="2" fontId="5" fillId="2" borderId="32" xfId="0" applyNumberFormat="1" applyFont="1" applyFill="1" applyBorder="1" applyAlignment="1">
      <alignment vertical="center"/>
    </xf>
    <xf numFmtId="2" fontId="5" fillId="2" borderId="36" xfId="0" applyNumberFormat="1" applyFont="1" applyFill="1" applyBorder="1" applyAlignment="1">
      <alignment horizontal="center" vertical="center"/>
    </xf>
    <xf numFmtId="2" fontId="8" fillId="2" borderId="36" xfId="0" applyNumberFormat="1" applyFont="1" applyFill="1" applyBorder="1" applyAlignment="1">
      <alignment horizontal="center" vertical="center"/>
    </xf>
    <xf numFmtId="2" fontId="8" fillId="2" borderId="39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5" fillId="2" borderId="13" xfId="0" applyFont="1" applyFill="1" applyBorder="1"/>
    <xf numFmtId="0" fontId="5" fillId="2" borderId="8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2" fontId="9" fillId="2" borderId="5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2" fontId="8" fillId="0" borderId="0" xfId="0" applyNumberFormat="1" applyFont="1" applyBorder="1" applyAlignment="1">
      <alignment horizontal="center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41" xfId="0" applyNumberFormat="1" applyFont="1" applyFill="1" applyBorder="1" applyAlignment="1">
      <alignment horizontal="center" vertical="center"/>
    </xf>
    <xf numFmtId="2" fontId="5" fillId="2" borderId="35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/>
    </xf>
    <xf numFmtId="2" fontId="5" fillId="2" borderId="37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vertical="top"/>
    </xf>
    <xf numFmtId="0" fontId="9" fillId="2" borderId="9" xfId="0" applyFont="1" applyFill="1" applyBorder="1" applyAlignment="1">
      <alignment wrapText="1"/>
    </xf>
    <xf numFmtId="0" fontId="6" fillId="2" borderId="25" xfId="0" applyFont="1" applyFill="1" applyBorder="1" applyAlignment="1">
      <alignment horizontal="left"/>
    </xf>
    <xf numFmtId="0" fontId="6" fillId="2" borderId="4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6" fillId="2" borderId="44" xfId="0" applyFont="1" applyFill="1" applyBorder="1" applyAlignment="1">
      <alignment horizontal="left"/>
    </xf>
    <xf numFmtId="0" fontId="6" fillId="2" borderId="45" xfId="0" applyFont="1" applyFill="1" applyBorder="1" applyAlignment="1">
      <alignment horizontal="left"/>
    </xf>
    <xf numFmtId="0" fontId="6" fillId="2" borderId="46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9" fillId="2" borderId="9" xfId="0" applyFont="1" applyFill="1" applyBorder="1" applyAlignment="1">
      <alignment vertical="center" wrapText="1"/>
    </xf>
    <xf numFmtId="2" fontId="8" fillId="0" borderId="9" xfId="0" applyNumberFormat="1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view="pageBreakPreview" zoomScaleNormal="98" topLeftCell="A83" workbookViewId="0">
      <selection activeCell="B103" sqref="B103:P103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225" t="s">
        <v>0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9"/>
    </row>
    <row r="5" spans="1:22">
      <c r="A5" s="31"/>
      <c r="B5" s="227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30"/>
    </row>
    <row r="6" ht="27.75" customHeight="1" spans="1:22">
      <c r="A6" s="31"/>
      <c r="B6" s="37" t="s">
        <v>1</v>
      </c>
      <c r="C6" s="37" t="s">
        <v>2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67" t="s">
        <v>9</v>
      </c>
      <c r="U6" s="67"/>
      <c r="V6" s="67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13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40" t="s">
        <v>15</v>
      </c>
      <c r="C10" s="41" t="s">
        <v>16</v>
      </c>
      <c r="D10" s="41" t="s">
        <v>17</v>
      </c>
      <c r="E10" s="41" t="s">
        <v>18</v>
      </c>
      <c r="F10" s="42" t="s">
        <v>19</v>
      </c>
      <c r="G10" s="21">
        <v>2900</v>
      </c>
      <c r="H10" s="43">
        <v>85</v>
      </c>
      <c r="I10" s="43">
        <v>98</v>
      </c>
      <c r="J10" s="43">
        <v>105</v>
      </c>
      <c r="K10" s="43">
        <v>79</v>
      </c>
      <c r="L10" s="43">
        <v>83</v>
      </c>
      <c r="M10" s="43">
        <v>99</v>
      </c>
      <c r="N10" s="21">
        <f t="shared" ref="N10:N20" si="0">H10*G10/1000</f>
        <v>246.5</v>
      </c>
      <c r="O10" s="21">
        <f t="shared" ref="O10:O20" si="1">I10*G10/1000</f>
        <v>284.2</v>
      </c>
      <c r="P10" s="21">
        <f t="shared" ref="P10:P20" si="2">J10*G10/1000</f>
        <v>304.5</v>
      </c>
      <c r="Q10" s="21">
        <f>SUM(N10:N15)</f>
        <v>282.2774</v>
      </c>
      <c r="R10" s="21">
        <f t="shared" ref="R10:S10" si="3">SUM(O10:O15)</f>
        <v>323.7258</v>
      </c>
      <c r="S10" s="21">
        <f t="shared" si="3"/>
        <v>349.8962</v>
      </c>
      <c r="T10" s="21">
        <f>(Q10*1.56)</f>
        <v>440.352744</v>
      </c>
      <c r="U10" s="21">
        <f>(R10*1.56)</f>
        <v>505.012248</v>
      </c>
      <c r="V10" s="21">
        <f>(S10*1.56)</f>
        <v>545.838072</v>
      </c>
    </row>
    <row r="11" spans="1:22">
      <c r="A11" s="31"/>
      <c r="B11" s="40"/>
      <c r="C11" s="41"/>
      <c r="D11" s="41"/>
      <c r="E11" s="41"/>
      <c r="F11" s="44" t="s">
        <v>20</v>
      </c>
      <c r="G11" s="21">
        <v>573</v>
      </c>
      <c r="H11" s="43">
        <v>45</v>
      </c>
      <c r="I11" s="43">
        <v>50</v>
      </c>
      <c r="J11" s="43">
        <v>55</v>
      </c>
      <c r="K11" s="43">
        <v>45</v>
      </c>
      <c r="L11" s="43">
        <v>50</v>
      </c>
      <c r="M11" s="43">
        <v>55</v>
      </c>
      <c r="N11" s="21">
        <f t="shared" si="0"/>
        <v>25.785</v>
      </c>
      <c r="O11" s="21">
        <f t="shared" si="1"/>
        <v>28.65</v>
      </c>
      <c r="P11" s="21">
        <f t="shared" si="2"/>
        <v>31.515</v>
      </c>
      <c r="Q11" s="21"/>
      <c r="R11" s="21"/>
      <c r="S11" s="21"/>
      <c r="T11" s="21"/>
      <c r="U11" s="21"/>
      <c r="V11" s="21"/>
    </row>
    <row r="12" spans="1:22">
      <c r="A12" s="31"/>
      <c r="B12" s="40"/>
      <c r="C12" s="41"/>
      <c r="D12" s="41"/>
      <c r="E12" s="41"/>
      <c r="F12" s="44" t="s">
        <v>21</v>
      </c>
      <c r="G12" s="21">
        <v>813</v>
      </c>
      <c r="H12" s="43">
        <v>5</v>
      </c>
      <c r="I12" s="43">
        <v>5</v>
      </c>
      <c r="J12" s="43">
        <v>7</v>
      </c>
      <c r="K12" s="43">
        <v>5</v>
      </c>
      <c r="L12" s="43">
        <v>45</v>
      </c>
      <c r="M12" s="43">
        <v>7</v>
      </c>
      <c r="N12" s="21">
        <f t="shared" si="0"/>
        <v>4.065</v>
      </c>
      <c r="O12" s="21">
        <f t="shared" si="1"/>
        <v>4.065</v>
      </c>
      <c r="P12" s="21">
        <f t="shared" si="2"/>
        <v>5.691</v>
      </c>
      <c r="Q12" s="21"/>
      <c r="R12" s="21"/>
      <c r="S12" s="21"/>
      <c r="T12" s="21"/>
      <c r="U12" s="21"/>
      <c r="V12" s="21"/>
    </row>
    <row r="13" spans="1:22">
      <c r="A13" s="31"/>
      <c r="B13" s="40"/>
      <c r="C13" s="41"/>
      <c r="D13" s="41"/>
      <c r="E13" s="41"/>
      <c r="F13" s="44" t="s">
        <v>22</v>
      </c>
      <c r="G13" s="21">
        <v>131</v>
      </c>
      <c r="H13" s="43">
        <v>30</v>
      </c>
      <c r="I13" s="43">
        <v>34</v>
      </c>
      <c r="J13" s="43">
        <v>40</v>
      </c>
      <c r="K13" s="43">
        <v>26</v>
      </c>
      <c r="L13" s="43">
        <v>29</v>
      </c>
      <c r="M13" s="43">
        <v>33</v>
      </c>
      <c r="N13" s="21">
        <f t="shared" si="0"/>
        <v>3.93</v>
      </c>
      <c r="O13" s="21">
        <f t="shared" si="1"/>
        <v>4.454</v>
      </c>
      <c r="P13" s="21">
        <f t="shared" si="2"/>
        <v>5.24</v>
      </c>
      <c r="Q13" s="21"/>
      <c r="R13" s="21"/>
      <c r="S13" s="21"/>
      <c r="T13" s="21"/>
      <c r="U13" s="21"/>
      <c r="V13" s="21"/>
    </row>
    <row r="14" spans="1:22">
      <c r="A14" s="31"/>
      <c r="B14" s="40"/>
      <c r="C14" s="41"/>
      <c r="D14" s="41"/>
      <c r="E14" s="41"/>
      <c r="F14" s="44" t="s">
        <v>23</v>
      </c>
      <c r="G14" s="21">
        <v>117</v>
      </c>
      <c r="H14" s="43">
        <v>17</v>
      </c>
      <c r="I14" s="43">
        <v>20</v>
      </c>
      <c r="J14" s="43">
        <v>25</v>
      </c>
      <c r="K14" s="43">
        <v>12</v>
      </c>
      <c r="L14" s="43">
        <v>17</v>
      </c>
      <c r="M14" s="43">
        <v>21</v>
      </c>
      <c r="N14" s="21">
        <f t="shared" si="0"/>
        <v>1.989</v>
      </c>
      <c r="O14" s="21">
        <f t="shared" si="1"/>
        <v>2.34</v>
      </c>
      <c r="P14" s="21">
        <f t="shared" si="2"/>
        <v>2.925</v>
      </c>
      <c r="Q14" s="21"/>
      <c r="R14" s="21"/>
      <c r="S14" s="21"/>
      <c r="T14" s="21"/>
      <c r="U14" s="21"/>
      <c r="V14" s="21"/>
    </row>
    <row r="15" ht="15.75" spans="1:22">
      <c r="A15" s="31"/>
      <c r="B15" s="40"/>
      <c r="C15" s="41"/>
      <c r="D15" s="41"/>
      <c r="E15" s="41"/>
      <c r="F15" s="45" t="s">
        <v>24</v>
      </c>
      <c r="G15" s="21">
        <v>84</v>
      </c>
      <c r="H15" s="46">
        <v>0.1</v>
      </c>
      <c r="I15" s="46">
        <v>0.2</v>
      </c>
      <c r="J15" s="46">
        <v>0.3</v>
      </c>
      <c r="K15" s="46">
        <v>0.1</v>
      </c>
      <c r="L15" s="46">
        <v>0.2</v>
      </c>
      <c r="M15" s="46">
        <v>0.3</v>
      </c>
      <c r="N15" s="21">
        <f t="shared" si="0"/>
        <v>0.0084</v>
      </c>
      <c r="O15" s="21">
        <f t="shared" si="1"/>
        <v>0.0168</v>
      </c>
      <c r="P15" s="21">
        <f t="shared" si="2"/>
        <v>0.0252</v>
      </c>
      <c r="Q15" s="21"/>
      <c r="R15" s="21"/>
      <c r="S15" s="21"/>
      <c r="T15" s="21"/>
      <c r="U15" s="21"/>
      <c r="V15" s="21"/>
    </row>
    <row r="16" ht="15.75" spans="1:22">
      <c r="A16" s="31"/>
      <c r="B16" s="40" t="s">
        <v>25</v>
      </c>
      <c r="C16" s="53">
        <v>200</v>
      </c>
      <c r="D16" s="53">
        <v>200</v>
      </c>
      <c r="E16" s="53">
        <v>200</v>
      </c>
      <c r="F16" s="45" t="s">
        <v>26</v>
      </c>
      <c r="G16" s="21">
        <v>3500</v>
      </c>
      <c r="H16" s="43">
        <v>7</v>
      </c>
      <c r="I16" s="43">
        <v>7</v>
      </c>
      <c r="J16" s="43">
        <v>7</v>
      </c>
      <c r="K16" s="43">
        <v>7</v>
      </c>
      <c r="L16" s="43">
        <v>7</v>
      </c>
      <c r="M16" s="43">
        <v>7</v>
      </c>
      <c r="N16" s="21">
        <f t="shared" si="0"/>
        <v>24.5</v>
      </c>
      <c r="O16" s="21">
        <f t="shared" si="1"/>
        <v>24.5</v>
      </c>
      <c r="P16" s="21">
        <f t="shared" si="2"/>
        <v>24.5</v>
      </c>
      <c r="Q16" s="68">
        <f>SUM(N16:N18)</f>
        <v>114.746</v>
      </c>
      <c r="R16" s="68">
        <f t="shared" ref="R16:S16" si="4">SUM(O16:O18)</f>
        <v>114.746</v>
      </c>
      <c r="S16" s="68">
        <f t="shared" si="4"/>
        <v>114.746</v>
      </c>
      <c r="T16" s="69">
        <f>Q16*1.56</f>
        <v>179.00376</v>
      </c>
      <c r="U16" s="69">
        <f>R16*1.56</f>
        <v>179.00376</v>
      </c>
      <c r="V16" s="21">
        <f>(S16*1.56)</f>
        <v>179.00376</v>
      </c>
    </row>
    <row r="17" ht="15.75" spans="1:22">
      <c r="A17" s="31"/>
      <c r="B17" s="40"/>
      <c r="C17" s="53"/>
      <c r="D17" s="53"/>
      <c r="E17" s="53"/>
      <c r="F17" s="45" t="s">
        <v>27</v>
      </c>
      <c r="G17" s="21">
        <v>494</v>
      </c>
      <c r="H17" s="43">
        <v>180</v>
      </c>
      <c r="I17" s="43">
        <v>180</v>
      </c>
      <c r="J17" s="43">
        <v>180</v>
      </c>
      <c r="K17" s="43">
        <v>180</v>
      </c>
      <c r="L17" s="43">
        <v>180</v>
      </c>
      <c r="M17" s="43">
        <v>180</v>
      </c>
      <c r="N17" s="21">
        <f t="shared" si="0"/>
        <v>88.92</v>
      </c>
      <c r="O17" s="21">
        <f t="shared" si="1"/>
        <v>88.92</v>
      </c>
      <c r="P17" s="21">
        <f t="shared" si="2"/>
        <v>88.92</v>
      </c>
      <c r="Q17" s="68"/>
      <c r="R17" s="68"/>
      <c r="S17" s="68"/>
      <c r="T17" s="69"/>
      <c r="U17" s="69"/>
      <c r="V17" s="21"/>
    </row>
    <row r="18" ht="15.75" spans="1:22">
      <c r="A18" s="31"/>
      <c r="B18" s="40"/>
      <c r="C18" s="53"/>
      <c r="D18" s="53"/>
      <c r="E18" s="53"/>
      <c r="F18" s="45" t="s">
        <v>28</v>
      </c>
      <c r="G18" s="21">
        <v>442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21">
        <f t="shared" si="0"/>
        <v>1.326</v>
      </c>
      <c r="O18" s="21">
        <f t="shared" si="1"/>
        <v>1.326</v>
      </c>
      <c r="P18" s="21">
        <f t="shared" si="2"/>
        <v>1.326</v>
      </c>
      <c r="Q18" s="68"/>
      <c r="R18" s="68"/>
      <c r="S18" s="68"/>
      <c r="T18" s="69"/>
      <c r="U18" s="69"/>
      <c r="V18" s="21"/>
    </row>
    <row r="19" ht="27" customHeight="1" spans="1:22">
      <c r="A19" s="31"/>
      <c r="B19" s="63" t="s">
        <v>29</v>
      </c>
      <c r="C19" s="53">
        <v>120</v>
      </c>
      <c r="D19" s="53">
        <v>120</v>
      </c>
      <c r="E19" s="53">
        <v>120</v>
      </c>
      <c r="F19" s="45" t="s">
        <v>30</v>
      </c>
      <c r="G19" s="21">
        <v>768</v>
      </c>
      <c r="H19" s="43">
        <v>150</v>
      </c>
      <c r="I19" s="43">
        <v>150</v>
      </c>
      <c r="J19" s="43">
        <v>150</v>
      </c>
      <c r="K19" s="43">
        <v>120</v>
      </c>
      <c r="L19" s="43">
        <v>120</v>
      </c>
      <c r="M19" s="43">
        <v>120</v>
      </c>
      <c r="N19" s="21">
        <f t="shared" si="0"/>
        <v>115.2</v>
      </c>
      <c r="O19" s="21">
        <f t="shared" si="1"/>
        <v>115.2</v>
      </c>
      <c r="P19" s="21">
        <f t="shared" si="2"/>
        <v>115.2</v>
      </c>
      <c r="Q19" s="17">
        <f>SUM(N19)</f>
        <v>115.2</v>
      </c>
      <c r="R19" s="17">
        <f t="shared" ref="R19" si="5">SUM(O19)</f>
        <v>115.2</v>
      </c>
      <c r="S19" s="17">
        <f t="shared" ref="S19" si="6">SUM(P19)</f>
        <v>115.2</v>
      </c>
      <c r="T19" s="70">
        <f>(Q19*1.56)</f>
        <v>179.712</v>
      </c>
      <c r="U19" s="70">
        <f>(R19*1.56)</f>
        <v>179.712</v>
      </c>
      <c r="V19" s="70">
        <f>(S19*1.56)</f>
        <v>179.712</v>
      </c>
    </row>
    <row r="20" spans="1:22">
      <c r="A20" s="31"/>
      <c r="B20" s="54" t="s">
        <v>31</v>
      </c>
      <c r="C20" s="53">
        <v>30</v>
      </c>
      <c r="D20" s="53">
        <v>50</v>
      </c>
      <c r="E20" s="53">
        <v>50</v>
      </c>
      <c r="F20" s="54" t="s">
        <v>32</v>
      </c>
      <c r="G20" s="21">
        <v>455</v>
      </c>
      <c r="H20" s="43">
        <v>30</v>
      </c>
      <c r="I20" s="43">
        <v>50</v>
      </c>
      <c r="J20" s="43">
        <v>50</v>
      </c>
      <c r="K20" s="43">
        <v>30</v>
      </c>
      <c r="L20" s="43">
        <v>50</v>
      </c>
      <c r="M20" s="43">
        <v>50</v>
      </c>
      <c r="N20" s="21">
        <f t="shared" si="0"/>
        <v>13.65</v>
      </c>
      <c r="O20" s="21">
        <f t="shared" si="1"/>
        <v>22.75</v>
      </c>
      <c r="P20" s="21">
        <f t="shared" si="2"/>
        <v>22.75</v>
      </c>
      <c r="Q20" s="21">
        <f>SUM(N20)</f>
        <v>13.65</v>
      </c>
      <c r="R20" s="21">
        <f t="shared" ref="R20:S20" si="7">SUM(O20)</f>
        <v>22.75</v>
      </c>
      <c r="S20" s="21">
        <f t="shared" si="7"/>
        <v>22.75</v>
      </c>
      <c r="T20" s="21">
        <f>(Q20*1.56)</f>
        <v>21.294</v>
      </c>
      <c r="U20" s="21">
        <f>(R20*1.56)</f>
        <v>35.49</v>
      </c>
      <c r="V20" s="21">
        <f>(S20*1.56)</f>
        <v>35.49</v>
      </c>
    </row>
    <row r="21" spans="1:22">
      <c r="A21" s="31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71">
        <f t="shared" ref="Q21:V21" si="8">SUM(Q10:Q20)</f>
        <v>525.8734</v>
      </c>
      <c r="R21" s="71">
        <f t="shared" si="8"/>
        <v>576.4218</v>
      </c>
      <c r="S21" s="71">
        <f t="shared" si="8"/>
        <v>602.5922</v>
      </c>
      <c r="T21" s="72">
        <f t="shared" si="8"/>
        <v>820.362504</v>
      </c>
      <c r="U21" s="72">
        <f t="shared" si="8"/>
        <v>899.218008</v>
      </c>
      <c r="V21" s="72">
        <f t="shared" si="8"/>
        <v>940.043832</v>
      </c>
    </row>
    <row r="22" spans="1:22">
      <c r="A22" s="31"/>
      <c r="B22" s="37" t="s">
        <v>33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>
      <c r="A23" s="31"/>
      <c r="B23" s="40" t="s">
        <v>34</v>
      </c>
      <c r="C23" s="53">
        <v>70</v>
      </c>
      <c r="D23" s="53">
        <v>90</v>
      </c>
      <c r="E23" s="53">
        <v>100</v>
      </c>
      <c r="F23" s="56" t="s">
        <v>35</v>
      </c>
      <c r="G23" s="21">
        <v>5700</v>
      </c>
      <c r="H23" s="43">
        <v>80</v>
      </c>
      <c r="I23" s="43">
        <v>90</v>
      </c>
      <c r="J23" s="43">
        <v>100</v>
      </c>
      <c r="K23" s="43">
        <v>75</v>
      </c>
      <c r="L23" s="43">
        <v>85</v>
      </c>
      <c r="M23" s="43">
        <v>90</v>
      </c>
      <c r="N23" s="21">
        <f t="shared" ref="N23:N40" si="9">H23*G23/1000</f>
        <v>456</v>
      </c>
      <c r="O23" s="21">
        <f t="shared" ref="O23:O40" si="10">I23*G23/1000</f>
        <v>513</v>
      </c>
      <c r="P23" s="21">
        <f t="shared" ref="P23:P40" si="11">J23*G23/1000</f>
        <v>570</v>
      </c>
      <c r="Q23" s="21">
        <f>SUM(N23:N28)</f>
        <v>464.4118</v>
      </c>
      <c r="R23" s="21">
        <f t="shared" ref="R23:S23" si="12">SUM(O23:O28)</f>
        <v>525.0848</v>
      </c>
      <c r="S23" s="21">
        <f t="shared" si="12"/>
        <v>583.8008</v>
      </c>
      <c r="T23" s="58">
        <f>Q23*1.56</f>
        <v>724.482408</v>
      </c>
      <c r="U23" s="58">
        <f>R23*1.56</f>
        <v>819.132288</v>
      </c>
      <c r="V23" s="58">
        <f>S23*1.56</f>
        <v>910.729248</v>
      </c>
    </row>
    <row r="24" spans="1:22">
      <c r="A24" s="31"/>
      <c r="B24" s="40"/>
      <c r="C24" s="53"/>
      <c r="D24" s="53"/>
      <c r="E24" s="53"/>
      <c r="F24" s="44" t="s">
        <v>36</v>
      </c>
      <c r="G24" s="21">
        <v>455</v>
      </c>
      <c r="H24" s="53">
        <v>7</v>
      </c>
      <c r="I24" s="53">
        <v>12</v>
      </c>
      <c r="J24" s="46">
        <v>15</v>
      </c>
      <c r="K24" s="53">
        <v>7</v>
      </c>
      <c r="L24" s="53">
        <v>12</v>
      </c>
      <c r="M24" s="46">
        <v>15</v>
      </c>
      <c r="N24" s="21">
        <f t="shared" si="9"/>
        <v>3.185</v>
      </c>
      <c r="O24" s="21">
        <f t="shared" si="10"/>
        <v>5.46</v>
      </c>
      <c r="P24" s="21">
        <f t="shared" si="11"/>
        <v>6.825</v>
      </c>
      <c r="Q24" s="21"/>
      <c r="R24" s="21"/>
      <c r="S24" s="21"/>
      <c r="T24" s="58"/>
      <c r="U24" s="58"/>
      <c r="V24" s="58"/>
    </row>
    <row r="25" spans="1:22">
      <c r="A25" s="31"/>
      <c r="B25" s="40"/>
      <c r="C25" s="53"/>
      <c r="D25" s="53"/>
      <c r="E25" s="53"/>
      <c r="F25" s="44" t="s">
        <v>37</v>
      </c>
      <c r="G25" s="21">
        <v>553</v>
      </c>
      <c r="H25" s="53">
        <v>5</v>
      </c>
      <c r="I25" s="53">
        <v>5</v>
      </c>
      <c r="J25" s="46">
        <v>5</v>
      </c>
      <c r="K25" s="53">
        <v>5</v>
      </c>
      <c r="L25" s="53">
        <v>5</v>
      </c>
      <c r="M25" s="46">
        <v>5</v>
      </c>
      <c r="N25" s="21">
        <f t="shared" si="9"/>
        <v>2.765</v>
      </c>
      <c r="O25" s="21">
        <f t="shared" si="10"/>
        <v>2.765</v>
      </c>
      <c r="P25" s="21">
        <f t="shared" si="11"/>
        <v>2.765</v>
      </c>
      <c r="Q25" s="21"/>
      <c r="R25" s="21"/>
      <c r="S25" s="21"/>
      <c r="T25" s="58"/>
      <c r="U25" s="58"/>
      <c r="V25" s="58"/>
    </row>
    <row r="26" spans="1:22">
      <c r="A26" s="31"/>
      <c r="B26" s="40"/>
      <c r="C26" s="53"/>
      <c r="D26" s="53"/>
      <c r="E26" s="53"/>
      <c r="F26" s="44" t="s">
        <v>23</v>
      </c>
      <c r="G26" s="21">
        <v>117</v>
      </c>
      <c r="H26" s="53">
        <v>7</v>
      </c>
      <c r="I26" s="53">
        <v>12</v>
      </c>
      <c r="J26" s="43">
        <v>15</v>
      </c>
      <c r="K26" s="53">
        <v>5</v>
      </c>
      <c r="L26" s="53">
        <v>10</v>
      </c>
      <c r="M26" s="46">
        <v>12</v>
      </c>
      <c r="N26" s="21">
        <f t="shared" si="9"/>
        <v>0.819</v>
      </c>
      <c r="O26" s="21">
        <f t="shared" si="10"/>
        <v>1.404</v>
      </c>
      <c r="P26" s="21">
        <f t="shared" si="11"/>
        <v>1.755</v>
      </c>
      <c r="Q26" s="21"/>
      <c r="R26" s="21"/>
      <c r="S26" s="21"/>
      <c r="T26" s="58"/>
      <c r="U26" s="58"/>
      <c r="V26" s="58"/>
    </row>
    <row r="27" spans="1:22">
      <c r="A27" s="31"/>
      <c r="B27" s="40"/>
      <c r="C27" s="53"/>
      <c r="D27" s="53"/>
      <c r="E27" s="53"/>
      <c r="F27" s="44" t="s">
        <v>21</v>
      </c>
      <c r="G27" s="21">
        <v>813</v>
      </c>
      <c r="H27" s="46">
        <v>2</v>
      </c>
      <c r="I27" s="46">
        <v>3</v>
      </c>
      <c r="J27" s="46">
        <v>3</v>
      </c>
      <c r="K27" s="46">
        <v>2</v>
      </c>
      <c r="L27" s="46">
        <v>3</v>
      </c>
      <c r="M27" s="46">
        <v>3</v>
      </c>
      <c r="N27" s="21">
        <f t="shared" si="9"/>
        <v>1.626</v>
      </c>
      <c r="O27" s="21">
        <f t="shared" si="10"/>
        <v>2.439</v>
      </c>
      <c r="P27" s="21">
        <f t="shared" si="11"/>
        <v>2.439</v>
      </c>
      <c r="Q27" s="21"/>
      <c r="R27" s="21"/>
      <c r="S27" s="21"/>
      <c r="T27" s="58"/>
      <c r="U27" s="58"/>
      <c r="V27" s="58"/>
    </row>
    <row r="28" ht="15.75" spans="1:22">
      <c r="A28" s="31"/>
      <c r="B28" s="40"/>
      <c r="C28" s="53"/>
      <c r="D28" s="53"/>
      <c r="E28" s="53"/>
      <c r="F28" s="45" t="s">
        <v>24</v>
      </c>
      <c r="G28" s="21">
        <v>84</v>
      </c>
      <c r="H28" s="46">
        <v>0.2</v>
      </c>
      <c r="I28" s="46">
        <v>0.2</v>
      </c>
      <c r="J28" s="46">
        <v>0.2</v>
      </c>
      <c r="K28" s="46">
        <v>0.2</v>
      </c>
      <c r="L28" s="46">
        <v>0.2</v>
      </c>
      <c r="M28" s="46">
        <v>0.2</v>
      </c>
      <c r="N28" s="21">
        <f t="shared" si="9"/>
        <v>0.0168</v>
      </c>
      <c r="O28" s="21">
        <f t="shared" si="10"/>
        <v>0.0168</v>
      </c>
      <c r="P28" s="21">
        <f t="shared" si="11"/>
        <v>0.0168</v>
      </c>
      <c r="Q28" s="21"/>
      <c r="R28" s="21"/>
      <c r="S28" s="21"/>
      <c r="T28" s="58"/>
      <c r="U28" s="58"/>
      <c r="V28" s="58"/>
    </row>
    <row r="29" ht="15.75" spans="1:22">
      <c r="A29" s="31"/>
      <c r="B29" s="40" t="s">
        <v>38</v>
      </c>
      <c r="C29" s="53">
        <v>20</v>
      </c>
      <c r="D29" s="53">
        <v>20</v>
      </c>
      <c r="E29" s="53">
        <v>20</v>
      </c>
      <c r="F29" s="45" t="s">
        <v>39</v>
      </c>
      <c r="G29" s="21">
        <v>1785</v>
      </c>
      <c r="H29" s="46">
        <v>10</v>
      </c>
      <c r="I29" s="46">
        <v>10</v>
      </c>
      <c r="J29" s="46">
        <v>10</v>
      </c>
      <c r="K29" s="46">
        <v>10</v>
      </c>
      <c r="L29" s="46">
        <v>10</v>
      </c>
      <c r="M29" s="46">
        <v>10</v>
      </c>
      <c r="N29" s="21">
        <f t="shared" si="9"/>
        <v>17.85</v>
      </c>
      <c r="O29" s="21">
        <f t="shared" si="10"/>
        <v>17.85</v>
      </c>
      <c r="P29" s="21">
        <f t="shared" si="11"/>
        <v>17.85</v>
      </c>
      <c r="Q29" s="21">
        <f>SUM(N29:N31)</f>
        <v>26.862</v>
      </c>
      <c r="R29" s="21">
        <f t="shared" ref="R29:S29" si="13">SUM(O29:O31)</f>
        <v>26.862</v>
      </c>
      <c r="S29" s="21">
        <f t="shared" si="13"/>
        <v>26.862</v>
      </c>
      <c r="T29" s="70">
        <f>(Q29*1.56)</f>
        <v>41.90472</v>
      </c>
      <c r="U29" s="70">
        <f>(R29*1.56)</f>
        <v>41.90472</v>
      </c>
      <c r="V29" s="70">
        <f>(S29*1.56)</f>
        <v>41.90472</v>
      </c>
    </row>
    <row r="30" ht="15.75" spans="1:22">
      <c r="A30" s="31"/>
      <c r="B30" s="40"/>
      <c r="C30" s="53"/>
      <c r="D30" s="53"/>
      <c r="E30" s="53"/>
      <c r="F30" s="45" t="s">
        <v>40</v>
      </c>
      <c r="G30" s="21">
        <v>361</v>
      </c>
      <c r="H30" s="46">
        <v>2</v>
      </c>
      <c r="I30" s="46">
        <v>2</v>
      </c>
      <c r="J30" s="46">
        <v>2</v>
      </c>
      <c r="K30" s="46">
        <v>2</v>
      </c>
      <c r="L30" s="46">
        <v>2</v>
      </c>
      <c r="M30" s="46">
        <v>2</v>
      </c>
      <c r="N30" s="21">
        <f t="shared" si="9"/>
        <v>0.722</v>
      </c>
      <c r="O30" s="21">
        <f t="shared" si="10"/>
        <v>0.722</v>
      </c>
      <c r="P30" s="21">
        <f t="shared" si="11"/>
        <v>0.722</v>
      </c>
      <c r="Q30" s="21"/>
      <c r="R30" s="21"/>
      <c r="S30" s="21"/>
      <c r="T30" s="70"/>
      <c r="U30" s="70"/>
      <c r="V30" s="70"/>
    </row>
    <row r="31" ht="15.75" spans="1:22">
      <c r="A31" s="31"/>
      <c r="B31" s="40"/>
      <c r="C31" s="53"/>
      <c r="D31" s="53"/>
      <c r="E31" s="53"/>
      <c r="F31" s="45" t="s">
        <v>41</v>
      </c>
      <c r="G31" s="21">
        <v>4145</v>
      </c>
      <c r="H31" s="46">
        <v>2</v>
      </c>
      <c r="I31" s="46">
        <v>2</v>
      </c>
      <c r="J31" s="46">
        <v>2</v>
      </c>
      <c r="K31" s="46">
        <v>2</v>
      </c>
      <c r="L31" s="46">
        <v>2</v>
      </c>
      <c r="M31" s="46">
        <v>2</v>
      </c>
      <c r="N31" s="21">
        <f t="shared" si="9"/>
        <v>8.29</v>
      </c>
      <c r="O31" s="21">
        <f t="shared" si="10"/>
        <v>8.29</v>
      </c>
      <c r="P31" s="21">
        <f t="shared" si="11"/>
        <v>8.29</v>
      </c>
      <c r="Q31" s="21"/>
      <c r="R31" s="21"/>
      <c r="S31" s="21"/>
      <c r="T31" s="70"/>
      <c r="U31" s="70"/>
      <c r="V31" s="70"/>
    </row>
    <row r="32" ht="15.75" spans="1:22">
      <c r="A32" s="31"/>
      <c r="B32" s="40" t="s">
        <v>42</v>
      </c>
      <c r="C32" s="55">
        <v>130</v>
      </c>
      <c r="D32" s="55">
        <v>150</v>
      </c>
      <c r="E32" s="55">
        <v>180</v>
      </c>
      <c r="F32" s="45" t="s">
        <v>43</v>
      </c>
      <c r="G32" s="21">
        <v>147</v>
      </c>
      <c r="H32" s="91">
        <v>140</v>
      </c>
      <c r="I32" s="91">
        <v>144</v>
      </c>
      <c r="J32" s="91">
        <v>150</v>
      </c>
      <c r="K32" s="91">
        <v>93</v>
      </c>
      <c r="L32" s="64">
        <v>108</v>
      </c>
      <c r="M32" s="64">
        <v>111</v>
      </c>
      <c r="N32" s="21">
        <f t="shared" si="9"/>
        <v>20.58</v>
      </c>
      <c r="O32" s="21">
        <f t="shared" si="10"/>
        <v>21.168</v>
      </c>
      <c r="P32" s="21">
        <f t="shared" si="11"/>
        <v>22.05</v>
      </c>
      <c r="Q32" s="21">
        <f>SUM(N32:N36)</f>
        <v>80.7218</v>
      </c>
      <c r="R32" s="21">
        <f t="shared" ref="R32" si="14">SUM(O32:O36)</f>
        <v>71.5798</v>
      </c>
      <c r="S32" s="21">
        <f t="shared" ref="S32" si="15">SUM(P32:P36)</f>
        <v>79.3752</v>
      </c>
      <c r="T32" s="58">
        <f>Q32*1.56</f>
        <v>125.926008</v>
      </c>
      <c r="U32" s="58">
        <f>R32*1.56</f>
        <v>111.664488</v>
      </c>
      <c r="V32" s="58">
        <f>S32*1.56</f>
        <v>123.825312</v>
      </c>
    </row>
    <row r="33" ht="15.75" spans="1:22">
      <c r="A33" s="31"/>
      <c r="B33" s="40"/>
      <c r="C33" s="55"/>
      <c r="D33" s="55"/>
      <c r="E33" s="55"/>
      <c r="F33" s="45" t="s">
        <v>44</v>
      </c>
      <c r="G33" s="21">
        <v>131</v>
      </c>
      <c r="H33" s="91">
        <v>55</v>
      </c>
      <c r="I33" s="91">
        <v>75</v>
      </c>
      <c r="J33" s="91">
        <v>90</v>
      </c>
      <c r="K33" s="91">
        <v>48</v>
      </c>
      <c r="L33" s="64">
        <v>57</v>
      </c>
      <c r="M33" s="64">
        <v>63</v>
      </c>
      <c r="N33" s="21">
        <f t="shared" si="9"/>
        <v>7.205</v>
      </c>
      <c r="O33" s="21">
        <f t="shared" si="10"/>
        <v>9.825</v>
      </c>
      <c r="P33" s="21">
        <f t="shared" si="11"/>
        <v>11.79</v>
      </c>
      <c r="Q33" s="21"/>
      <c r="R33" s="21"/>
      <c r="S33" s="21"/>
      <c r="T33" s="58"/>
      <c r="U33" s="58"/>
      <c r="V33" s="58"/>
    </row>
    <row r="34" spans="1:22">
      <c r="A34" s="31"/>
      <c r="B34" s="40"/>
      <c r="C34" s="55"/>
      <c r="D34" s="55"/>
      <c r="E34" s="55"/>
      <c r="F34" s="44" t="s">
        <v>45</v>
      </c>
      <c r="G34" s="21">
        <v>494</v>
      </c>
      <c r="H34" s="43">
        <v>40</v>
      </c>
      <c r="I34" s="43">
        <v>15</v>
      </c>
      <c r="J34" s="43">
        <v>25</v>
      </c>
      <c r="K34" s="43">
        <v>40</v>
      </c>
      <c r="L34" s="64">
        <v>15</v>
      </c>
      <c r="M34" s="64">
        <v>25</v>
      </c>
      <c r="N34" s="21">
        <f t="shared" si="9"/>
        <v>19.76</v>
      </c>
      <c r="O34" s="21">
        <f t="shared" si="10"/>
        <v>7.41</v>
      </c>
      <c r="P34" s="21">
        <f t="shared" si="11"/>
        <v>12.35</v>
      </c>
      <c r="Q34" s="21"/>
      <c r="R34" s="21"/>
      <c r="S34" s="21"/>
      <c r="T34" s="58"/>
      <c r="U34" s="58"/>
      <c r="V34" s="58"/>
    </row>
    <row r="35" spans="1:22">
      <c r="A35" s="31"/>
      <c r="B35" s="40"/>
      <c r="C35" s="55"/>
      <c r="D35" s="55"/>
      <c r="E35" s="55"/>
      <c r="F35" s="44" t="s">
        <v>41</v>
      </c>
      <c r="G35" s="21">
        <v>4145</v>
      </c>
      <c r="H35" s="43">
        <v>8</v>
      </c>
      <c r="I35" s="43">
        <v>8</v>
      </c>
      <c r="J35" s="43">
        <v>8</v>
      </c>
      <c r="K35" s="43">
        <v>8</v>
      </c>
      <c r="L35" s="64">
        <v>8</v>
      </c>
      <c r="M35" s="64">
        <v>8</v>
      </c>
      <c r="N35" s="21">
        <f t="shared" si="9"/>
        <v>33.16</v>
      </c>
      <c r="O35" s="21">
        <f t="shared" si="10"/>
        <v>33.16</v>
      </c>
      <c r="P35" s="21">
        <f t="shared" si="11"/>
        <v>33.16</v>
      </c>
      <c r="Q35" s="21"/>
      <c r="R35" s="21"/>
      <c r="S35" s="21"/>
      <c r="T35" s="58"/>
      <c r="U35" s="58"/>
      <c r="V35" s="58"/>
    </row>
    <row r="36" ht="15.75" spans="1:22">
      <c r="A36" s="31"/>
      <c r="B36" s="40"/>
      <c r="C36" s="55"/>
      <c r="D36" s="55"/>
      <c r="E36" s="55"/>
      <c r="F36" s="45" t="s">
        <v>24</v>
      </c>
      <c r="G36" s="21">
        <v>84</v>
      </c>
      <c r="H36" s="46">
        <v>0.2</v>
      </c>
      <c r="I36" s="46">
        <v>0.2</v>
      </c>
      <c r="J36" s="46">
        <v>0.3</v>
      </c>
      <c r="K36" s="46">
        <v>0.2</v>
      </c>
      <c r="L36" s="65">
        <v>0.3</v>
      </c>
      <c r="M36" s="65">
        <v>0.3</v>
      </c>
      <c r="N36" s="21">
        <f t="shared" si="9"/>
        <v>0.0168</v>
      </c>
      <c r="O36" s="21">
        <f t="shared" si="10"/>
        <v>0.0168</v>
      </c>
      <c r="P36" s="21">
        <f t="shared" si="11"/>
        <v>0.0252</v>
      </c>
      <c r="Q36" s="21"/>
      <c r="R36" s="21"/>
      <c r="S36" s="21"/>
      <c r="T36" s="58"/>
      <c r="U36" s="58"/>
      <c r="V36" s="58"/>
    </row>
    <row r="37" ht="15.75" spans="1:22">
      <c r="A37" s="31"/>
      <c r="B37" s="40" t="s">
        <v>46</v>
      </c>
      <c r="C37" s="41" t="s">
        <v>16</v>
      </c>
      <c r="D37" s="41" t="s">
        <v>16</v>
      </c>
      <c r="E37" s="41" t="s">
        <v>16</v>
      </c>
      <c r="F37" s="45" t="s">
        <v>47</v>
      </c>
      <c r="G37" s="21">
        <v>1653</v>
      </c>
      <c r="H37" s="46">
        <v>10</v>
      </c>
      <c r="I37" s="46">
        <v>10</v>
      </c>
      <c r="J37" s="46">
        <v>10</v>
      </c>
      <c r="K37" s="46">
        <v>5</v>
      </c>
      <c r="L37" s="46">
        <v>5</v>
      </c>
      <c r="M37" s="46">
        <v>5</v>
      </c>
      <c r="N37" s="21">
        <f t="shared" si="9"/>
        <v>16.53</v>
      </c>
      <c r="O37" s="21">
        <f t="shared" si="10"/>
        <v>16.53</v>
      </c>
      <c r="P37" s="21">
        <f t="shared" si="11"/>
        <v>16.53</v>
      </c>
      <c r="Q37" s="21">
        <f>SUM(N37:N39)</f>
        <v>86.208</v>
      </c>
      <c r="R37" s="21">
        <f t="shared" ref="R37" si="16">SUM(O37:O39)</f>
        <v>86.208</v>
      </c>
      <c r="S37" s="21">
        <f t="shared" ref="S37" si="17">SUM(P37:P39)</f>
        <v>86.208</v>
      </c>
      <c r="T37" s="58">
        <f>Q37*1.56</f>
        <v>134.48448</v>
      </c>
      <c r="U37" s="58">
        <f>R37*1.56</f>
        <v>134.48448</v>
      </c>
      <c r="V37" s="58">
        <f>S37*1.56</f>
        <v>134.48448</v>
      </c>
    </row>
    <row r="38" ht="15.75" spans="1:22">
      <c r="A38" s="31"/>
      <c r="B38" s="40"/>
      <c r="C38" s="41"/>
      <c r="D38" s="41"/>
      <c r="E38" s="41"/>
      <c r="F38" s="45" t="s">
        <v>30</v>
      </c>
      <c r="G38" s="21">
        <v>768</v>
      </c>
      <c r="H38" s="46">
        <v>89</v>
      </c>
      <c r="I38" s="46">
        <v>89</v>
      </c>
      <c r="J38" s="46">
        <v>89</v>
      </c>
      <c r="K38" s="46">
        <v>60</v>
      </c>
      <c r="L38" s="46">
        <v>60</v>
      </c>
      <c r="M38" s="46">
        <v>60</v>
      </c>
      <c r="N38" s="21">
        <f t="shared" si="9"/>
        <v>68.352</v>
      </c>
      <c r="O38" s="21">
        <f t="shared" si="10"/>
        <v>68.352</v>
      </c>
      <c r="P38" s="21">
        <f t="shared" si="11"/>
        <v>68.352</v>
      </c>
      <c r="Q38" s="21"/>
      <c r="R38" s="21"/>
      <c r="S38" s="21"/>
      <c r="T38" s="58"/>
      <c r="U38" s="58"/>
      <c r="V38" s="58"/>
    </row>
    <row r="39" ht="15.75" spans="1:22">
      <c r="A39" s="31"/>
      <c r="B39" s="40"/>
      <c r="C39" s="41"/>
      <c r="D39" s="41"/>
      <c r="E39" s="41"/>
      <c r="F39" s="45" t="s">
        <v>48</v>
      </c>
      <c r="G39" s="21">
        <v>442</v>
      </c>
      <c r="H39" s="46">
        <v>3</v>
      </c>
      <c r="I39" s="46">
        <v>3</v>
      </c>
      <c r="J39" s="46">
        <v>3</v>
      </c>
      <c r="K39" s="46">
        <v>3</v>
      </c>
      <c r="L39" s="46">
        <v>3</v>
      </c>
      <c r="M39" s="46">
        <v>3</v>
      </c>
      <c r="N39" s="21">
        <f t="shared" si="9"/>
        <v>1.326</v>
      </c>
      <c r="O39" s="21">
        <f t="shared" si="10"/>
        <v>1.326</v>
      </c>
      <c r="P39" s="21">
        <f t="shared" si="11"/>
        <v>1.326</v>
      </c>
      <c r="Q39" s="21"/>
      <c r="R39" s="21"/>
      <c r="S39" s="21"/>
      <c r="T39" s="58"/>
      <c r="U39" s="58"/>
      <c r="V39" s="58"/>
    </row>
    <row r="40" spans="1:22">
      <c r="A40" s="31"/>
      <c r="B40" s="54" t="s">
        <v>31</v>
      </c>
      <c r="C40" s="59">
        <v>30</v>
      </c>
      <c r="D40" s="59">
        <v>50</v>
      </c>
      <c r="E40" s="59">
        <v>50</v>
      </c>
      <c r="F40" s="54" t="s">
        <v>49</v>
      </c>
      <c r="G40" s="53">
        <v>455</v>
      </c>
      <c r="H40" s="43">
        <v>30</v>
      </c>
      <c r="I40" s="43">
        <v>50</v>
      </c>
      <c r="J40" s="43">
        <v>50</v>
      </c>
      <c r="K40" s="43">
        <v>30</v>
      </c>
      <c r="L40" s="43">
        <v>50</v>
      </c>
      <c r="M40" s="43">
        <v>50</v>
      </c>
      <c r="N40" s="21">
        <f t="shared" si="9"/>
        <v>13.65</v>
      </c>
      <c r="O40" s="21">
        <f t="shared" si="10"/>
        <v>22.75</v>
      </c>
      <c r="P40" s="21">
        <f t="shared" si="11"/>
        <v>22.75</v>
      </c>
      <c r="Q40" s="21">
        <f>SUM(N40)</f>
        <v>13.65</v>
      </c>
      <c r="R40" s="21">
        <f t="shared" ref="R40:S40" si="18">SUM(O40)</f>
        <v>22.75</v>
      </c>
      <c r="S40" s="21">
        <f t="shared" si="18"/>
        <v>22.75</v>
      </c>
      <c r="T40" s="53">
        <f>(Q40*1.56)</f>
        <v>21.294</v>
      </c>
      <c r="U40" s="53">
        <f>R40*1.56</f>
        <v>35.49</v>
      </c>
      <c r="V40" s="53">
        <f>S40*1.56</f>
        <v>35.49</v>
      </c>
    </row>
    <row r="41" spans="1:22">
      <c r="A41" s="31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3">
        <f t="shared" ref="Q41:V41" si="19">SUM(Q23:Q40)</f>
        <v>671.8536</v>
      </c>
      <c r="R41" s="21">
        <f t="shared" si="19"/>
        <v>732.4846</v>
      </c>
      <c r="S41" s="21">
        <f t="shared" si="19"/>
        <v>798.996</v>
      </c>
      <c r="T41" s="21">
        <f t="shared" si="19"/>
        <v>1048.091616</v>
      </c>
      <c r="U41" s="21">
        <f t="shared" si="19"/>
        <v>1142.675976</v>
      </c>
      <c r="V41" s="21">
        <f t="shared" si="19"/>
        <v>1246.43376</v>
      </c>
    </row>
    <row r="42" spans="1:22">
      <c r="A42" s="31"/>
      <c r="B42" s="37" t="s">
        <v>50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customHeight="1" spans="1:22">
      <c r="A43" s="31"/>
      <c r="B43" s="40" t="s">
        <v>51</v>
      </c>
      <c r="C43" s="53">
        <v>70</v>
      </c>
      <c r="D43" s="53">
        <v>90</v>
      </c>
      <c r="E43" s="53">
        <v>100</v>
      </c>
      <c r="F43" s="44" t="s">
        <v>19</v>
      </c>
      <c r="G43" s="21">
        <v>2900</v>
      </c>
      <c r="H43" s="43">
        <v>76</v>
      </c>
      <c r="I43" s="43">
        <v>80</v>
      </c>
      <c r="J43" s="43">
        <v>80</v>
      </c>
      <c r="K43" s="43">
        <v>70</v>
      </c>
      <c r="L43" s="43">
        <v>75</v>
      </c>
      <c r="M43" s="43">
        <v>75</v>
      </c>
      <c r="N43" s="21">
        <f t="shared" ref="N43:N58" si="20">H43*G43/1000</f>
        <v>220.4</v>
      </c>
      <c r="O43" s="21">
        <f t="shared" ref="O43:O58" si="21">I43*G43/1000</f>
        <v>232</v>
      </c>
      <c r="P43" s="21">
        <f t="shared" ref="P43:P58" si="22">J43*G43/1000</f>
        <v>232</v>
      </c>
      <c r="Q43" s="73">
        <f>SUM(N43:N50)</f>
        <v>353.8868</v>
      </c>
      <c r="R43" s="73">
        <f>SUM(O43:O50)</f>
        <v>404.0108</v>
      </c>
      <c r="S43" s="73">
        <f>SUM(P43:P50)</f>
        <v>427.4602</v>
      </c>
      <c r="T43" s="74">
        <f>Q43*1.56</f>
        <v>552.063408</v>
      </c>
      <c r="U43" s="74">
        <f>R43*1.56</f>
        <v>630.256848</v>
      </c>
      <c r="V43" s="74">
        <f>S43*1.56</f>
        <v>666.837912</v>
      </c>
    </row>
    <row r="44" customHeight="1" spans="1:22">
      <c r="A44" s="31"/>
      <c r="B44" s="40"/>
      <c r="C44" s="53"/>
      <c r="D44" s="53"/>
      <c r="E44" s="53"/>
      <c r="F44" s="60" t="s">
        <v>22</v>
      </c>
      <c r="G44" s="21">
        <v>131</v>
      </c>
      <c r="H44" s="43">
        <v>20</v>
      </c>
      <c r="I44" s="43">
        <v>23</v>
      </c>
      <c r="J44" s="43">
        <v>25</v>
      </c>
      <c r="K44" s="43">
        <v>16</v>
      </c>
      <c r="L44" s="43">
        <v>19</v>
      </c>
      <c r="M44" s="43">
        <v>20</v>
      </c>
      <c r="N44" s="21">
        <f t="shared" si="20"/>
        <v>2.62</v>
      </c>
      <c r="O44" s="21">
        <f t="shared" si="21"/>
        <v>3.013</v>
      </c>
      <c r="P44" s="21">
        <f t="shared" si="22"/>
        <v>3.275</v>
      </c>
      <c r="Q44" s="73"/>
      <c r="R44" s="73"/>
      <c r="S44" s="73"/>
      <c r="T44" s="74"/>
      <c r="U44" s="74"/>
      <c r="V44" s="74"/>
    </row>
    <row r="45" spans="1:22">
      <c r="A45" s="31"/>
      <c r="B45" s="40"/>
      <c r="C45" s="53"/>
      <c r="D45" s="53"/>
      <c r="E45" s="53"/>
      <c r="F45" s="44" t="s">
        <v>52</v>
      </c>
      <c r="G45" s="21">
        <v>117</v>
      </c>
      <c r="H45" s="43">
        <v>15</v>
      </c>
      <c r="I45" s="43">
        <v>18</v>
      </c>
      <c r="J45" s="43">
        <v>20</v>
      </c>
      <c r="K45" s="43">
        <v>12</v>
      </c>
      <c r="L45" s="43">
        <v>15</v>
      </c>
      <c r="M45" s="43">
        <v>17</v>
      </c>
      <c r="N45" s="21">
        <f t="shared" si="20"/>
        <v>1.755</v>
      </c>
      <c r="O45" s="21">
        <f t="shared" si="21"/>
        <v>2.106</v>
      </c>
      <c r="P45" s="21">
        <f t="shared" si="22"/>
        <v>2.34</v>
      </c>
      <c r="Q45" s="73"/>
      <c r="R45" s="73"/>
      <c r="S45" s="73"/>
      <c r="T45" s="74"/>
      <c r="U45" s="74"/>
      <c r="V45" s="74"/>
    </row>
    <row r="46" spans="1:22">
      <c r="A46" s="31"/>
      <c r="B46" s="40"/>
      <c r="C46" s="53"/>
      <c r="D46" s="53"/>
      <c r="E46" s="53"/>
      <c r="F46" s="44" t="s">
        <v>53</v>
      </c>
      <c r="G46" s="21">
        <v>2500</v>
      </c>
      <c r="H46" s="43">
        <v>3</v>
      </c>
      <c r="I46" s="43">
        <v>3</v>
      </c>
      <c r="J46" s="43">
        <v>3</v>
      </c>
      <c r="K46" s="43">
        <v>3</v>
      </c>
      <c r="L46" s="43">
        <v>3</v>
      </c>
      <c r="M46" s="43">
        <v>3</v>
      </c>
      <c r="N46" s="21">
        <f t="shared" si="20"/>
        <v>7.5</v>
      </c>
      <c r="O46" s="21">
        <f t="shared" si="21"/>
        <v>7.5</v>
      </c>
      <c r="P46" s="21">
        <f t="shared" si="22"/>
        <v>7.5</v>
      </c>
      <c r="Q46" s="73"/>
      <c r="R46" s="73"/>
      <c r="S46" s="73"/>
      <c r="T46" s="74"/>
      <c r="U46" s="74"/>
      <c r="V46" s="74"/>
    </row>
    <row r="47" spans="1:22">
      <c r="A47" s="31"/>
      <c r="B47" s="40"/>
      <c r="C47" s="53"/>
      <c r="D47" s="53"/>
      <c r="E47" s="53"/>
      <c r="F47" s="44" t="s">
        <v>54</v>
      </c>
      <c r="G47" s="21">
        <v>2400</v>
      </c>
      <c r="H47" s="43">
        <v>20</v>
      </c>
      <c r="I47" s="43">
        <v>23</v>
      </c>
      <c r="J47" s="43">
        <v>25</v>
      </c>
      <c r="K47" s="43">
        <v>17</v>
      </c>
      <c r="L47" s="43">
        <v>19</v>
      </c>
      <c r="M47" s="43">
        <v>20</v>
      </c>
      <c r="N47" s="21">
        <f t="shared" si="20"/>
        <v>48</v>
      </c>
      <c r="O47" s="21">
        <f t="shared" si="21"/>
        <v>55.2</v>
      </c>
      <c r="P47" s="21">
        <f t="shared" si="22"/>
        <v>60</v>
      </c>
      <c r="Q47" s="73"/>
      <c r="R47" s="73"/>
      <c r="S47" s="73"/>
      <c r="T47" s="74"/>
      <c r="U47" s="74"/>
      <c r="V47" s="74"/>
    </row>
    <row r="48" spans="1:22">
      <c r="A48" s="31"/>
      <c r="B48" s="40"/>
      <c r="C48" s="53"/>
      <c r="D48" s="53"/>
      <c r="E48" s="53"/>
      <c r="F48" s="44" t="s">
        <v>41</v>
      </c>
      <c r="G48" s="21">
        <v>4145</v>
      </c>
      <c r="H48" s="43">
        <v>3</v>
      </c>
      <c r="I48" s="43">
        <v>3</v>
      </c>
      <c r="J48" s="43">
        <v>0</v>
      </c>
      <c r="K48" s="43">
        <v>3</v>
      </c>
      <c r="L48" s="43">
        <v>3</v>
      </c>
      <c r="M48" s="43">
        <v>3</v>
      </c>
      <c r="N48" s="21">
        <f t="shared" si="20"/>
        <v>12.435</v>
      </c>
      <c r="O48" s="21">
        <f t="shared" si="21"/>
        <v>12.435</v>
      </c>
      <c r="P48" s="21">
        <f t="shared" si="22"/>
        <v>0</v>
      </c>
      <c r="Q48" s="73"/>
      <c r="R48" s="73"/>
      <c r="S48" s="73"/>
      <c r="T48" s="74"/>
      <c r="U48" s="74"/>
      <c r="V48" s="74"/>
    </row>
    <row r="49" spans="1:22">
      <c r="A49" s="31"/>
      <c r="B49" s="40"/>
      <c r="C49" s="53"/>
      <c r="D49" s="53"/>
      <c r="E49" s="53"/>
      <c r="F49" s="44" t="s">
        <v>55</v>
      </c>
      <c r="G49" s="21">
        <v>6116</v>
      </c>
      <c r="H49" s="43">
        <v>10</v>
      </c>
      <c r="I49" s="43">
        <v>15</v>
      </c>
      <c r="J49" s="43">
        <v>20</v>
      </c>
      <c r="K49" s="43">
        <v>10</v>
      </c>
      <c r="L49" s="43">
        <v>15</v>
      </c>
      <c r="M49" s="43">
        <v>20</v>
      </c>
      <c r="N49" s="21">
        <f t="shared" si="20"/>
        <v>61.16</v>
      </c>
      <c r="O49" s="21">
        <f t="shared" si="21"/>
        <v>91.74</v>
      </c>
      <c r="P49" s="21">
        <f t="shared" si="22"/>
        <v>122.32</v>
      </c>
      <c r="Q49" s="73"/>
      <c r="R49" s="73"/>
      <c r="S49" s="73"/>
      <c r="T49" s="74"/>
      <c r="U49" s="74"/>
      <c r="V49" s="74"/>
    </row>
    <row r="50" ht="15.75" spans="1:22">
      <c r="A50" s="31"/>
      <c r="B50" s="40"/>
      <c r="C50" s="53"/>
      <c r="D50" s="53"/>
      <c r="E50" s="53"/>
      <c r="F50" s="45" t="s">
        <v>24</v>
      </c>
      <c r="G50" s="21">
        <v>84</v>
      </c>
      <c r="H50" s="46">
        <v>0.2</v>
      </c>
      <c r="I50" s="46">
        <v>0.2</v>
      </c>
      <c r="J50" s="46">
        <v>0.3</v>
      </c>
      <c r="K50" s="46">
        <v>0.2</v>
      </c>
      <c r="L50" s="46">
        <v>0.2</v>
      </c>
      <c r="M50" s="46">
        <v>0.3</v>
      </c>
      <c r="N50" s="21">
        <f t="shared" si="20"/>
        <v>0.0168</v>
      </c>
      <c r="O50" s="21">
        <f t="shared" si="21"/>
        <v>0.0168</v>
      </c>
      <c r="P50" s="21">
        <f t="shared" si="22"/>
        <v>0.0252</v>
      </c>
      <c r="Q50" s="73"/>
      <c r="R50" s="73"/>
      <c r="S50" s="73"/>
      <c r="T50" s="74"/>
      <c r="U50" s="74"/>
      <c r="V50" s="74"/>
    </row>
    <row r="51" ht="15.75" customHeight="1" spans="1:22">
      <c r="A51" s="31"/>
      <c r="B51" s="40" t="s">
        <v>56</v>
      </c>
      <c r="C51" s="53">
        <v>130</v>
      </c>
      <c r="D51" s="53">
        <v>150</v>
      </c>
      <c r="E51" s="53">
        <v>180</v>
      </c>
      <c r="F51" s="92" t="s">
        <v>57</v>
      </c>
      <c r="G51" s="21">
        <v>667</v>
      </c>
      <c r="H51" s="43">
        <v>45.5</v>
      </c>
      <c r="I51" s="43">
        <v>52.5</v>
      </c>
      <c r="J51" s="43">
        <v>63</v>
      </c>
      <c r="K51" s="43">
        <v>45.5</v>
      </c>
      <c r="L51" s="43">
        <v>52.5</v>
      </c>
      <c r="M51" s="43">
        <v>63</v>
      </c>
      <c r="N51" s="21">
        <f t="shared" ref="N51:N53" si="23">H51*G51/1000</f>
        <v>30.3485</v>
      </c>
      <c r="O51" s="21">
        <f t="shared" ref="O51:O53" si="24">I51*G51/1000</f>
        <v>35.0175</v>
      </c>
      <c r="P51" s="21">
        <f t="shared" ref="P51:P53" si="25">J51*G51/1000</f>
        <v>42.021</v>
      </c>
      <c r="Q51" s="73">
        <f>SUM(O51:O53)</f>
        <v>55.7593</v>
      </c>
      <c r="R51" s="73">
        <f t="shared" ref="R51" si="26">SUM(P51:P53)</f>
        <v>62.7712</v>
      </c>
      <c r="S51" s="73">
        <f>SUM(P51:P53)</f>
        <v>62.7712</v>
      </c>
      <c r="T51" s="75">
        <f>(Q51*1.56)</f>
        <v>86.984508</v>
      </c>
      <c r="U51" s="75">
        <f>(R51*1.56)</f>
        <v>97.923072</v>
      </c>
      <c r="V51" s="75">
        <f>(S51*1.56)</f>
        <v>97.923072</v>
      </c>
    </row>
    <row r="52" ht="15.75" spans="1:22">
      <c r="A52" s="31"/>
      <c r="B52" s="40"/>
      <c r="C52" s="53"/>
      <c r="D52" s="53"/>
      <c r="E52" s="53"/>
      <c r="F52" s="45" t="s">
        <v>24</v>
      </c>
      <c r="G52" s="21">
        <v>84</v>
      </c>
      <c r="H52" s="46">
        <v>0.1</v>
      </c>
      <c r="I52" s="46">
        <v>0.2</v>
      </c>
      <c r="J52" s="46">
        <v>0.3</v>
      </c>
      <c r="K52" s="46">
        <v>0.1</v>
      </c>
      <c r="L52" s="46">
        <v>0.2</v>
      </c>
      <c r="M52" s="46">
        <v>0.3</v>
      </c>
      <c r="N52" s="21">
        <f t="shared" si="23"/>
        <v>0.0084</v>
      </c>
      <c r="O52" s="21">
        <f t="shared" si="24"/>
        <v>0.0168</v>
      </c>
      <c r="P52" s="21">
        <f t="shared" si="25"/>
        <v>0.0252</v>
      </c>
      <c r="Q52" s="73"/>
      <c r="R52" s="73"/>
      <c r="S52" s="73"/>
      <c r="T52" s="75"/>
      <c r="U52" s="75"/>
      <c r="V52" s="75"/>
    </row>
    <row r="53" spans="1:22">
      <c r="A53" s="31"/>
      <c r="B53" s="40"/>
      <c r="C53" s="53"/>
      <c r="D53" s="53"/>
      <c r="E53" s="53"/>
      <c r="F53" s="44" t="s">
        <v>41</v>
      </c>
      <c r="G53" s="21">
        <v>4145</v>
      </c>
      <c r="H53" s="43">
        <v>5</v>
      </c>
      <c r="I53" s="43">
        <v>5</v>
      </c>
      <c r="J53" s="43">
        <v>5</v>
      </c>
      <c r="K53" s="43">
        <v>5</v>
      </c>
      <c r="L53" s="43">
        <v>5</v>
      </c>
      <c r="M53" s="43">
        <v>5</v>
      </c>
      <c r="N53" s="21">
        <f t="shared" si="23"/>
        <v>20.725</v>
      </c>
      <c r="O53" s="21">
        <f t="shared" si="24"/>
        <v>20.725</v>
      </c>
      <c r="P53" s="21">
        <f t="shared" si="25"/>
        <v>20.725</v>
      </c>
      <c r="Q53" s="73"/>
      <c r="R53" s="73"/>
      <c r="S53" s="73"/>
      <c r="T53" s="75"/>
      <c r="U53" s="75"/>
      <c r="V53" s="75"/>
    </row>
    <row r="54" customHeight="1" spans="1:22">
      <c r="A54" s="31"/>
      <c r="B54" s="40" t="s">
        <v>58</v>
      </c>
      <c r="C54" s="53">
        <v>200</v>
      </c>
      <c r="D54" s="53">
        <v>200</v>
      </c>
      <c r="E54" s="53">
        <v>200</v>
      </c>
      <c r="F54" s="45" t="s">
        <v>59</v>
      </c>
      <c r="G54" s="21">
        <v>5137</v>
      </c>
      <c r="H54" s="46">
        <v>0.1</v>
      </c>
      <c r="I54" s="46">
        <v>0.1</v>
      </c>
      <c r="J54" s="46">
        <v>0.1</v>
      </c>
      <c r="K54" s="46">
        <v>0.1</v>
      </c>
      <c r="L54" s="46">
        <v>0.1</v>
      </c>
      <c r="M54" s="46">
        <v>0.1</v>
      </c>
      <c r="N54" s="21">
        <f t="shared" si="20"/>
        <v>0.5137</v>
      </c>
      <c r="O54" s="21">
        <f t="shared" si="21"/>
        <v>0.5137</v>
      </c>
      <c r="P54" s="21">
        <f t="shared" si="22"/>
        <v>0.5137</v>
      </c>
      <c r="Q54" s="73">
        <f>SUM(N54:N56)</f>
        <v>31.4797</v>
      </c>
      <c r="R54" s="73">
        <f>SUM(O54:O56)</f>
        <v>31.4797</v>
      </c>
      <c r="S54" s="73">
        <f>SUM(P54:P56)</f>
        <v>31.4797</v>
      </c>
      <c r="T54" s="74">
        <f>Q54*1.56</f>
        <v>49.108332</v>
      </c>
      <c r="U54" s="74">
        <f>R54*1.56</f>
        <v>49.108332</v>
      </c>
      <c r="V54" s="74">
        <f>S54*1.56</f>
        <v>49.108332</v>
      </c>
    </row>
    <row r="55" customHeight="1" spans="1:22">
      <c r="A55" s="31"/>
      <c r="B55" s="40"/>
      <c r="C55" s="53"/>
      <c r="D55" s="53"/>
      <c r="E55" s="53"/>
      <c r="F55" s="45" t="s">
        <v>27</v>
      </c>
      <c r="G55" s="21">
        <v>494</v>
      </c>
      <c r="H55" s="43">
        <v>60</v>
      </c>
      <c r="I55" s="43">
        <v>60</v>
      </c>
      <c r="J55" s="43">
        <v>60</v>
      </c>
      <c r="K55" s="43">
        <v>60</v>
      </c>
      <c r="L55" s="43">
        <v>60</v>
      </c>
      <c r="M55" s="43">
        <v>60</v>
      </c>
      <c r="N55" s="21">
        <f t="shared" si="20"/>
        <v>29.64</v>
      </c>
      <c r="O55" s="21">
        <f t="shared" si="21"/>
        <v>29.64</v>
      </c>
      <c r="P55" s="21">
        <f t="shared" si="22"/>
        <v>29.64</v>
      </c>
      <c r="Q55" s="73"/>
      <c r="R55" s="73"/>
      <c r="S55" s="73"/>
      <c r="T55" s="74"/>
      <c r="U55" s="74"/>
      <c r="V55" s="74"/>
    </row>
    <row r="56" customHeight="1" spans="1:22">
      <c r="A56" s="31"/>
      <c r="B56" s="40"/>
      <c r="C56" s="53"/>
      <c r="D56" s="53"/>
      <c r="E56" s="53"/>
      <c r="F56" s="45" t="s">
        <v>28</v>
      </c>
      <c r="G56" s="21">
        <v>442</v>
      </c>
      <c r="H56" s="43">
        <v>3</v>
      </c>
      <c r="I56" s="43">
        <v>3</v>
      </c>
      <c r="J56" s="43">
        <v>3</v>
      </c>
      <c r="K56" s="43">
        <v>3</v>
      </c>
      <c r="L56" s="43">
        <v>3</v>
      </c>
      <c r="M56" s="43">
        <v>3</v>
      </c>
      <c r="N56" s="21">
        <f t="shared" si="20"/>
        <v>1.326</v>
      </c>
      <c r="O56" s="21">
        <f t="shared" si="21"/>
        <v>1.326</v>
      </c>
      <c r="P56" s="21">
        <f t="shared" si="22"/>
        <v>1.326</v>
      </c>
      <c r="Q56" s="73"/>
      <c r="R56" s="73"/>
      <c r="S56" s="73"/>
      <c r="T56" s="74"/>
      <c r="U56" s="74"/>
      <c r="V56" s="74"/>
    </row>
    <row r="57" customHeight="1" spans="1:22">
      <c r="A57" s="31"/>
      <c r="B57" s="63" t="s">
        <v>29</v>
      </c>
      <c r="C57" s="53">
        <v>120</v>
      </c>
      <c r="D57" s="53">
        <v>120</v>
      </c>
      <c r="E57" s="53">
        <v>120</v>
      </c>
      <c r="F57" s="45" t="s">
        <v>30</v>
      </c>
      <c r="G57" s="21">
        <v>768</v>
      </c>
      <c r="H57" s="43">
        <v>150</v>
      </c>
      <c r="I57" s="43">
        <v>150</v>
      </c>
      <c r="J57" s="43">
        <v>150</v>
      </c>
      <c r="K57" s="43">
        <v>120</v>
      </c>
      <c r="L57" s="43">
        <v>120</v>
      </c>
      <c r="M57" s="43">
        <v>120</v>
      </c>
      <c r="N57" s="21">
        <f t="shared" si="20"/>
        <v>115.2</v>
      </c>
      <c r="O57" s="21">
        <f t="shared" si="21"/>
        <v>115.2</v>
      </c>
      <c r="P57" s="21">
        <f t="shared" si="22"/>
        <v>115.2</v>
      </c>
      <c r="Q57" s="76">
        <f>SUM(N57)</f>
        <v>115.2</v>
      </c>
      <c r="R57" s="76">
        <f t="shared" ref="R57:S58" si="27">SUM(O57)</f>
        <v>115.2</v>
      </c>
      <c r="S57" s="76">
        <f t="shared" si="27"/>
        <v>115.2</v>
      </c>
      <c r="T57" s="75">
        <f>(Q57*1.56)</f>
        <v>179.712</v>
      </c>
      <c r="U57" s="75">
        <f>(R57*1.56)</f>
        <v>179.712</v>
      </c>
      <c r="V57" s="75">
        <f>(S57*1.56)</f>
        <v>179.712</v>
      </c>
    </row>
    <row r="58" spans="1:22">
      <c r="A58" s="31"/>
      <c r="B58" s="54" t="s">
        <v>31</v>
      </c>
      <c r="C58" s="59">
        <v>30</v>
      </c>
      <c r="D58" s="59">
        <v>50</v>
      </c>
      <c r="E58" s="59">
        <v>50</v>
      </c>
      <c r="F58" s="54" t="s">
        <v>49</v>
      </c>
      <c r="G58" s="53">
        <v>455</v>
      </c>
      <c r="H58" s="43">
        <v>30</v>
      </c>
      <c r="I58" s="43">
        <v>50</v>
      </c>
      <c r="J58" s="43">
        <v>50</v>
      </c>
      <c r="K58" s="43">
        <v>30</v>
      </c>
      <c r="L58" s="43">
        <v>50</v>
      </c>
      <c r="M58" s="43">
        <v>50</v>
      </c>
      <c r="N58" s="21">
        <f t="shared" si="20"/>
        <v>13.65</v>
      </c>
      <c r="O58" s="21">
        <f t="shared" si="21"/>
        <v>22.75</v>
      </c>
      <c r="P58" s="21">
        <f t="shared" si="22"/>
        <v>22.75</v>
      </c>
      <c r="Q58" s="21">
        <f>SUM(N58)</f>
        <v>13.65</v>
      </c>
      <c r="R58" s="21">
        <f t="shared" si="27"/>
        <v>22.75</v>
      </c>
      <c r="S58" s="21">
        <f t="shared" si="27"/>
        <v>22.75</v>
      </c>
      <c r="T58" s="75">
        <f>(Q58*1.56)</f>
        <v>21.294</v>
      </c>
      <c r="U58" s="75">
        <f>(R58*1.56)</f>
        <v>35.49</v>
      </c>
      <c r="V58" s="75">
        <f>(S58*1.56)</f>
        <v>35.49</v>
      </c>
    </row>
    <row r="59" spans="1:22">
      <c r="A59" s="31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77">
        <f t="shared" ref="Q59:V59" si="28">SUM(Q43:Q58)</f>
        <v>569.9758</v>
      </c>
      <c r="R59" s="77">
        <f t="shared" si="28"/>
        <v>636.2117</v>
      </c>
      <c r="S59" s="77">
        <f t="shared" si="28"/>
        <v>659.6611</v>
      </c>
      <c r="T59" s="77">
        <f t="shared" si="28"/>
        <v>889.162248</v>
      </c>
      <c r="U59" s="77">
        <f t="shared" si="28"/>
        <v>992.490252</v>
      </c>
      <c r="V59" s="77">
        <f t="shared" si="28"/>
        <v>1029.071316</v>
      </c>
    </row>
    <row r="60" ht="17.25" customHeight="1" spans="1:22">
      <c r="A60" s="31"/>
      <c r="B60" s="37" t="s">
        <v>60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44"/>
      <c r="R60" s="57"/>
      <c r="S60" s="57"/>
      <c r="T60" s="57"/>
      <c r="U60" s="57"/>
      <c r="V60" s="57"/>
    </row>
    <row r="61" ht="21" customHeight="1" spans="1:22">
      <c r="A61" s="31"/>
      <c r="B61" s="40" t="s">
        <v>61</v>
      </c>
      <c r="C61" s="53">
        <v>60</v>
      </c>
      <c r="D61" s="53">
        <v>80</v>
      </c>
      <c r="E61" s="53">
        <v>100</v>
      </c>
      <c r="F61" s="56" t="s">
        <v>62</v>
      </c>
      <c r="G61" s="21">
        <v>130</v>
      </c>
      <c r="H61" s="43">
        <v>49</v>
      </c>
      <c r="I61" s="43">
        <v>63</v>
      </c>
      <c r="J61" s="43">
        <v>70</v>
      </c>
      <c r="K61" s="43">
        <v>35</v>
      </c>
      <c r="L61" s="43">
        <v>45</v>
      </c>
      <c r="M61" s="43">
        <v>50</v>
      </c>
      <c r="N61" s="21">
        <f t="shared" ref="N61:N65" si="29">H61*G61/1000</f>
        <v>6.37</v>
      </c>
      <c r="O61" s="21">
        <f t="shared" ref="O61:O65" si="30">I61*G61/1000</f>
        <v>8.19</v>
      </c>
      <c r="P61" s="21">
        <f t="shared" ref="P61:P65" si="31">J61*G61/1000</f>
        <v>9.1</v>
      </c>
      <c r="Q61" s="21">
        <f>SUM(N61:N65)</f>
        <v>28.5094</v>
      </c>
      <c r="R61" s="21">
        <f t="shared" ref="R61:S61" si="32">SUM(O61:O65)</f>
        <v>36.1299</v>
      </c>
      <c r="S61" s="21">
        <f t="shared" si="32"/>
        <v>40.1434</v>
      </c>
      <c r="T61" s="58">
        <f>Q61*1.56</f>
        <v>44.474664</v>
      </c>
      <c r="U61" s="58">
        <f>R61*1</f>
        <v>36.1299</v>
      </c>
      <c r="V61" s="58">
        <f>S61*1.56</f>
        <v>62.623704</v>
      </c>
    </row>
    <row r="62" spans="1:22">
      <c r="A62" s="31"/>
      <c r="B62" s="40"/>
      <c r="C62" s="53"/>
      <c r="D62" s="53"/>
      <c r="E62" s="53"/>
      <c r="F62" s="57" t="s">
        <v>44</v>
      </c>
      <c r="G62" s="58">
        <v>131</v>
      </c>
      <c r="H62" s="53">
        <v>21</v>
      </c>
      <c r="I62" s="53">
        <v>27</v>
      </c>
      <c r="J62" s="46">
        <v>30</v>
      </c>
      <c r="K62" s="53">
        <v>16</v>
      </c>
      <c r="L62" s="53">
        <v>21</v>
      </c>
      <c r="M62" s="43">
        <v>23</v>
      </c>
      <c r="N62" s="21">
        <f t="shared" si="29"/>
        <v>2.751</v>
      </c>
      <c r="O62" s="21">
        <f t="shared" si="30"/>
        <v>3.537</v>
      </c>
      <c r="P62" s="21">
        <f t="shared" si="31"/>
        <v>3.93</v>
      </c>
      <c r="Q62" s="21"/>
      <c r="R62" s="21"/>
      <c r="S62" s="21"/>
      <c r="T62" s="58"/>
      <c r="U62" s="58"/>
      <c r="V62" s="58"/>
    </row>
    <row r="63" ht="15.75" customHeight="1" spans="1:22">
      <c r="A63" s="31"/>
      <c r="B63" s="40"/>
      <c r="C63" s="53"/>
      <c r="D63" s="53"/>
      <c r="E63" s="53"/>
      <c r="F63" s="44" t="s">
        <v>63</v>
      </c>
      <c r="G63" s="21">
        <v>768</v>
      </c>
      <c r="H63" s="53">
        <v>21</v>
      </c>
      <c r="I63" s="53">
        <v>27</v>
      </c>
      <c r="J63" s="46">
        <v>30</v>
      </c>
      <c r="K63" s="53">
        <v>15</v>
      </c>
      <c r="L63" s="53">
        <v>19</v>
      </c>
      <c r="M63" s="43">
        <v>21</v>
      </c>
      <c r="N63" s="21">
        <f t="shared" si="29"/>
        <v>16.128</v>
      </c>
      <c r="O63" s="21">
        <f t="shared" si="30"/>
        <v>20.736</v>
      </c>
      <c r="P63" s="21">
        <f t="shared" si="31"/>
        <v>23.04</v>
      </c>
      <c r="Q63" s="21"/>
      <c r="R63" s="21"/>
      <c r="S63" s="21"/>
      <c r="T63" s="58"/>
      <c r="U63" s="58"/>
      <c r="V63" s="58"/>
    </row>
    <row r="64" spans="1:22">
      <c r="A64" s="31"/>
      <c r="B64" s="40"/>
      <c r="C64" s="53"/>
      <c r="D64" s="53"/>
      <c r="E64" s="53"/>
      <c r="F64" s="44" t="s">
        <v>21</v>
      </c>
      <c r="G64" s="21">
        <v>813</v>
      </c>
      <c r="H64" s="46">
        <v>4</v>
      </c>
      <c r="I64" s="46">
        <v>4.5</v>
      </c>
      <c r="J64" s="46">
        <v>5</v>
      </c>
      <c r="K64" s="46">
        <v>4</v>
      </c>
      <c r="L64" s="46">
        <v>4.5</v>
      </c>
      <c r="M64" s="46">
        <v>5</v>
      </c>
      <c r="N64" s="21">
        <f t="shared" si="29"/>
        <v>3.252</v>
      </c>
      <c r="O64" s="21">
        <f t="shared" si="30"/>
        <v>3.6585</v>
      </c>
      <c r="P64" s="21">
        <f t="shared" si="31"/>
        <v>4.065</v>
      </c>
      <c r="Q64" s="21"/>
      <c r="R64" s="21"/>
      <c r="S64" s="21"/>
      <c r="T64" s="58"/>
      <c r="U64" s="58"/>
      <c r="V64" s="58"/>
    </row>
    <row r="65" ht="15.75" spans="1:22">
      <c r="A65" s="31"/>
      <c r="B65" s="40"/>
      <c r="C65" s="53"/>
      <c r="D65" s="53"/>
      <c r="E65" s="53"/>
      <c r="F65" s="45" t="s">
        <v>24</v>
      </c>
      <c r="G65" s="21">
        <v>84</v>
      </c>
      <c r="H65" s="46">
        <v>0.1</v>
      </c>
      <c r="I65" s="46">
        <v>0.1</v>
      </c>
      <c r="J65" s="46">
        <v>0.1</v>
      </c>
      <c r="K65" s="46">
        <v>0.1</v>
      </c>
      <c r="L65" s="46">
        <v>0.1</v>
      </c>
      <c r="M65" s="46">
        <v>0.1</v>
      </c>
      <c r="N65" s="21">
        <f t="shared" si="29"/>
        <v>0.0084</v>
      </c>
      <c r="O65" s="21">
        <f t="shared" si="30"/>
        <v>0.0084</v>
      </c>
      <c r="P65" s="21">
        <f t="shared" si="31"/>
        <v>0.0084</v>
      </c>
      <c r="Q65" s="21"/>
      <c r="R65" s="21"/>
      <c r="S65" s="21"/>
      <c r="T65" s="58"/>
      <c r="U65" s="58"/>
      <c r="V65" s="58"/>
    </row>
    <row r="66" ht="15.75" customHeight="1" spans="1:22">
      <c r="A66" s="31"/>
      <c r="B66" s="47" t="s">
        <v>64</v>
      </c>
      <c r="C66" s="55">
        <v>200</v>
      </c>
      <c r="D66" s="55">
        <v>250</v>
      </c>
      <c r="E66" s="55">
        <v>300</v>
      </c>
      <c r="F66" s="45" t="s">
        <v>65</v>
      </c>
      <c r="G66" s="21">
        <v>3450</v>
      </c>
      <c r="H66" s="51">
        <v>65</v>
      </c>
      <c r="I66" s="51">
        <v>81</v>
      </c>
      <c r="J66" s="51">
        <v>97</v>
      </c>
      <c r="K66" s="51">
        <v>38</v>
      </c>
      <c r="L66" s="51">
        <v>47</v>
      </c>
      <c r="M66" s="51">
        <v>56</v>
      </c>
      <c r="N66" s="21">
        <f t="shared" ref="N66:N84" si="33">H66*G66/1000</f>
        <v>224.25</v>
      </c>
      <c r="O66" s="21">
        <f t="shared" ref="O66:O84" si="34">I66*G66/1000</f>
        <v>279.45</v>
      </c>
      <c r="P66" s="21">
        <f t="shared" ref="P66:P84" si="35">J66*G66/1000</f>
        <v>334.65</v>
      </c>
      <c r="Q66" s="21">
        <f>SUM(N66:N70)</f>
        <v>235.3004</v>
      </c>
      <c r="R66" s="21">
        <f>SUM(O66:O70)</f>
        <v>293.0808</v>
      </c>
      <c r="S66" s="21">
        <f>SUM(P66:P70)</f>
        <v>350.8612</v>
      </c>
      <c r="T66" s="58">
        <f>Q66*1.56</f>
        <v>367.068624</v>
      </c>
      <c r="U66" s="58">
        <f>R66*1.56</f>
        <v>457.206048</v>
      </c>
      <c r="V66" s="58">
        <f>S66*1.56</f>
        <v>547.343472</v>
      </c>
    </row>
    <row r="67" ht="15.75" customHeight="1" spans="1:22">
      <c r="A67" s="31"/>
      <c r="B67" s="47"/>
      <c r="C67" s="55"/>
      <c r="D67" s="55"/>
      <c r="E67" s="55"/>
      <c r="F67" s="45" t="s">
        <v>66</v>
      </c>
      <c r="G67" s="21">
        <v>370</v>
      </c>
      <c r="H67" s="51">
        <v>5</v>
      </c>
      <c r="I67" s="51">
        <v>6</v>
      </c>
      <c r="J67" s="51">
        <v>7</v>
      </c>
      <c r="K67" s="51">
        <v>5</v>
      </c>
      <c r="L67" s="51">
        <v>6</v>
      </c>
      <c r="M67" s="51">
        <v>7</v>
      </c>
      <c r="N67" s="21">
        <f t="shared" si="33"/>
        <v>1.85</v>
      </c>
      <c r="O67" s="21">
        <f t="shared" si="34"/>
        <v>2.22</v>
      </c>
      <c r="P67" s="21">
        <f t="shared" si="35"/>
        <v>2.59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47"/>
      <c r="C68" s="55"/>
      <c r="D68" s="55"/>
      <c r="E68" s="55"/>
      <c r="F68" s="45" t="s">
        <v>23</v>
      </c>
      <c r="G68" s="21">
        <v>117</v>
      </c>
      <c r="H68" s="51">
        <v>17</v>
      </c>
      <c r="I68" s="51">
        <v>22</v>
      </c>
      <c r="J68" s="51">
        <v>27</v>
      </c>
      <c r="K68" s="51">
        <v>15</v>
      </c>
      <c r="L68" s="51">
        <v>18</v>
      </c>
      <c r="M68" s="51">
        <v>21</v>
      </c>
      <c r="N68" s="21">
        <f t="shared" si="33"/>
        <v>1.989</v>
      </c>
      <c r="O68" s="21">
        <f t="shared" si="34"/>
        <v>2.574</v>
      </c>
      <c r="P68" s="21">
        <f t="shared" si="35"/>
        <v>3.159</v>
      </c>
      <c r="Q68" s="21"/>
      <c r="R68" s="21"/>
      <c r="S68" s="21"/>
      <c r="T68" s="58"/>
      <c r="U68" s="58"/>
      <c r="V68" s="58"/>
    </row>
    <row r="69" ht="15.75" customHeight="1" spans="1:22">
      <c r="A69" s="31"/>
      <c r="B69" s="47"/>
      <c r="C69" s="55"/>
      <c r="D69" s="55"/>
      <c r="E69" s="55"/>
      <c r="F69" s="45" t="s">
        <v>43</v>
      </c>
      <c r="G69" s="21">
        <v>147</v>
      </c>
      <c r="H69" s="51">
        <v>49</v>
      </c>
      <c r="I69" s="51">
        <v>60</v>
      </c>
      <c r="J69" s="51">
        <v>71</v>
      </c>
      <c r="K69" s="51">
        <v>36</v>
      </c>
      <c r="L69" s="51">
        <v>45</v>
      </c>
      <c r="M69" s="51">
        <v>54</v>
      </c>
      <c r="N69" s="21">
        <f t="shared" si="33"/>
        <v>7.203</v>
      </c>
      <c r="O69" s="21">
        <f t="shared" si="34"/>
        <v>8.82</v>
      </c>
      <c r="P69" s="21">
        <f t="shared" si="35"/>
        <v>10.437</v>
      </c>
      <c r="Q69" s="21"/>
      <c r="R69" s="21"/>
      <c r="S69" s="21"/>
      <c r="T69" s="58"/>
      <c r="U69" s="58"/>
      <c r="V69" s="58"/>
    </row>
    <row r="70" ht="15.75" customHeight="1" spans="1:22">
      <c r="A70" s="31"/>
      <c r="B70" s="47"/>
      <c r="C70" s="55"/>
      <c r="D70" s="55"/>
      <c r="E70" s="55"/>
      <c r="F70" s="45" t="s">
        <v>67</v>
      </c>
      <c r="G70" s="21">
        <v>84</v>
      </c>
      <c r="H70" s="48">
        <v>0.1</v>
      </c>
      <c r="I70" s="48">
        <v>0.2</v>
      </c>
      <c r="J70" s="48">
        <v>0.3</v>
      </c>
      <c r="K70" s="48">
        <v>0.1</v>
      </c>
      <c r="L70" s="48">
        <v>0.2</v>
      </c>
      <c r="M70" s="48">
        <v>0.3</v>
      </c>
      <c r="N70" s="21">
        <f t="shared" si="33"/>
        <v>0.0084</v>
      </c>
      <c r="O70" s="21">
        <f t="shared" si="34"/>
        <v>0.0168</v>
      </c>
      <c r="P70" s="21">
        <f t="shared" si="35"/>
        <v>0.0252</v>
      </c>
      <c r="Q70" s="21"/>
      <c r="R70" s="21"/>
      <c r="S70" s="21"/>
      <c r="T70" s="58"/>
      <c r="U70" s="58"/>
      <c r="V70" s="58"/>
    </row>
    <row r="71" ht="33" customHeight="1" spans="1:22">
      <c r="A71" s="31"/>
      <c r="B71" s="40" t="s">
        <v>68</v>
      </c>
      <c r="C71" s="53">
        <v>50</v>
      </c>
      <c r="D71" s="53">
        <v>50</v>
      </c>
      <c r="E71" s="53">
        <v>50</v>
      </c>
      <c r="F71" s="40" t="s">
        <v>69</v>
      </c>
      <c r="G71" s="21">
        <v>361</v>
      </c>
      <c r="H71" s="43">
        <v>30</v>
      </c>
      <c r="I71" s="43">
        <v>30</v>
      </c>
      <c r="J71" s="43">
        <v>30</v>
      </c>
      <c r="K71" s="43">
        <v>30</v>
      </c>
      <c r="L71" s="43">
        <v>30</v>
      </c>
      <c r="M71" s="43">
        <v>30</v>
      </c>
      <c r="N71" s="21">
        <f t="shared" ref="N71:N81" si="36">H71*G71/1000</f>
        <v>10.83</v>
      </c>
      <c r="O71" s="21">
        <f t="shared" ref="O71:O81" si="37">I71*G71/1000</f>
        <v>10.83</v>
      </c>
      <c r="P71" s="21">
        <f t="shared" ref="P71:P81" si="38">J71*G71/1000</f>
        <v>10.83</v>
      </c>
      <c r="Q71" s="21">
        <f>SUM(N71:N81)</f>
        <v>111.1218</v>
      </c>
      <c r="R71" s="21">
        <f>SUM(O71:O81)</f>
        <v>111.1218</v>
      </c>
      <c r="S71" s="21">
        <f>SUM(P71:P81)</f>
        <v>111.1218</v>
      </c>
      <c r="T71" s="21">
        <f>Q71*1.56</f>
        <v>173.350008</v>
      </c>
      <c r="U71" s="21">
        <f>R71*1.56</f>
        <v>173.350008</v>
      </c>
      <c r="V71" s="21">
        <f>S71*1.56</f>
        <v>173.350008</v>
      </c>
    </row>
    <row r="72" ht="31.5" customHeight="1" spans="1:22">
      <c r="A72" s="31"/>
      <c r="B72" s="40"/>
      <c r="C72" s="53"/>
      <c r="D72" s="53"/>
      <c r="E72" s="53"/>
      <c r="F72" s="40" t="s">
        <v>70</v>
      </c>
      <c r="G72" s="21">
        <v>361</v>
      </c>
      <c r="H72" s="43">
        <v>2</v>
      </c>
      <c r="I72" s="43">
        <v>2</v>
      </c>
      <c r="J72" s="43">
        <v>2</v>
      </c>
      <c r="K72" s="43">
        <v>2</v>
      </c>
      <c r="L72" s="43">
        <v>2</v>
      </c>
      <c r="M72" s="43">
        <v>2</v>
      </c>
      <c r="N72" s="21">
        <f t="shared" si="36"/>
        <v>0.722</v>
      </c>
      <c r="O72" s="21">
        <f t="shared" si="37"/>
        <v>0.722</v>
      </c>
      <c r="P72" s="21">
        <f t="shared" si="38"/>
        <v>0.722</v>
      </c>
      <c r="Q72" s="21"/>
      <c r="R72" s="21"/>
      <c r="S72" s="21"/>
      <c r="T72" s="21"/>
      <c r="U72" s="21"/>
      <c r="V72" s="21"/>
    </row>
    <row r="73" ht="15.75" customHeight="1" spans="1:22">
      <c r="A73" s="31"/>
      <c r="B73" s="40"/>
      <c r="C73" s="53"/>
      <c r="D73" s="53"/>
      <c r="E73" s="53"/>
      <c r="F73" s="40" t="s">
        <v>28</v>
      </c>
      <c r="G73" s="21">
        <v>442</v>
      </c>
      <c r="H73" s="43">
        <v>4</v>
      </c>
      <c r="I73" s="43">
        <v>4</v>
      </c>
      <c r="J73" s="43">
        <v>4</v>
      </c>
      <c r="K73" s="43">
        <v>4</v>
      </c>
      <c r="L73" s="43">
        <v>4</v>
      </c>
      <c r="M73" s="43">
        <v>4</v>
      </c>
      <c r="N73" s="21">
        <f t="shared" si="36"/>
        <v>1.768</v>
      </c>
      <c r="O73" s="21">
        <f t="shared" si="37"/>
        <v>1.768</v>
      </c>
      <c r="P73" s="21">
        <f t="shared" si="38"/>
        <v>1.768</v>
      </c>
      <c r="Q73" s="21"/>
      <c r="R73" s="21"/>
      <c r="S73" s="21"/>
      <c r="T73" s="21"/>
      <c r="U73" s="21"/>
      <c r="V73" s="21"/>
    </row>
    <row r="74" ht="15.75" customHeight="1" spans="1:22">
      <c r="A74" s="31"/>
      <c r="B74" s="40"/>
      <c r="C74" s="53"/>
      <c r="D74" s="53"/>
      <c r="E74" s="53"/>
      <c r="F74" s="40" t="s">
        <v>71</v>
      </c>
      <c r="G74" s="21">
        <v>4145</v>
      </c>
      <c r="H74" s="43">
        <v>1</v>
      </c>
      <c r="I74" s="43">
        <v>1</v>
      </c>
      <c r="J74" s="43">
        <v>1</v>
      </c>
      <c r="K74" s="43">
        <v>1</v>
      </c>
      <c r="L74" s="43">
        <v>1</v>
      </c>
      <c r="M74" s="43">
        <v>1</v>
      </c>
      <c r="N74" s="21">
        <f t="shared" si="36"/>
        <v>4.145</v>
      </c>
      <c r="O74" s="21">
        <f t="shared" si="37"/>
        <v>4.145</v>
      </c>
      <c r="P74" s="21">
        <f t="shared" si="38"/>
        <v>4.145</v>
      </c>
      <c r="Q74" s="21"/>
      <c r="R74" s="21"/>
      <c r="S74" s="21"/>
      <c r="T74" s="21"/>
      <c r="U74" s="21"/>
      <c r="V74" s="21"/>
    </row>
    <row r="75" ht="15.75" customHeight="1" spans="1:22">
      <c r="A75" s="31"/>
      <c r="B75" s="40"/>
      <c r="C75" s="53"/>
      <c r="D75" s="53"/>
      <c r="E75" s="53"/>
      <c r="F75" s="40" t="s">
        <v>72</v>
      </c>
      <c r="G75" s="21">
        <v>553</v>
      </c>
      <c r="H75" s="43">
        <v>5</v>
      </c>
      <c r="I75" s="43">
        <v>5</v>
      </c>
      <c r="J75" s="43">
        <v>5</v>
      </c>
      <c r="K75" s="43">
        <v>5</v>
      </c>
      <c r="L75" s="43">
        <v>5</v>
      </c>
      <c r="M75" s="43">
        <v>5</v>
      </c>
      <c r="N75" s="21">
        <f t="shared" si="36"/>
        <v>2.765</v>
      </c>
      <c r="O75" s="21">
        <f t="shared" si="37"/>
        <v>2.765</v>
      </c>
      <c r="P75" s="21">
        <f t="shared" si="38"/>
        <v>2.765</v>
      </c>
      <c r="Q75" s="21"/>
      <c r="R75" s="21"/>
      <c r="S75" s="21"/>
      <c r="T75" s="21"/>
      <c r="U75" s="21"/>
      <c r="V75" s="21"/>
    </row>
    <row r="76" ht="15.75" customHeight="1" spans="1:22">
      <c r="A76" s="31"/>
      <c r="B76" s="40"/>
      <c r="C76" s="53"/>
      <c r="D76" s="53"/>
      <c r="E76" s="53"/>
      <c r="F76" s="40" t="s">
        <v>73</v>
      </c>
      <c r="G76" s="21">
        <v>494</v>
      </c>
      <c r="H76" s="43">
        <v>9</v>
      </c>
      <c r="I76" s="43">
        <v>9</v>
      </c>
      <c r="J76" s="43">
        <v>9</v>
      </c>
      <c r="K76" s="43">
        <v>9</v>
      </c>
      <c r="L76" s="43">
        <v>9</v>
      </c>
      <c r="M76" s="43">
        <v>9</v>
      </c>
      <c r="N76" s="21">
        <f t="shared" si="36"/>
        <v>4.446</v>
      </c>
      <c r="O76" s="21">
        <f t="shared" si="37"/>
        <v>4.446</v>
      </c>
      <c r="P76" s="21">
        <f t="shared" si="38"/>
        <v>4.446</v>
      </c>
      <c r="Q76" s="21"/>
      <c r="R76" s="21"/>
      <c r="S76" s="21"/>
      <c r="T76" s="21"/>
      <c r="U76" s="21"/>
      <c r="V76" s="21"/>
    </row>
    <row r="77" ht="15.75" customHeight="1" spans="1:22">
      <c r="A77" s="31"/>
      <c r="B77" s="40"/>
      <c r="C77" s="53"/>
      <c r="D77" s="53"/>
      <c r="E77" s="53"/>
      <c r="F77" s="40" t="s">
        <v>55</v>
      </c>
      <c r="G77" s="94">
        <v>6116</v>
      </c>
      <c r="H77" s="43">
        <v>13</v>
      </c>
      <c r="I77" s="43">
        <v>13</v>
      </c>
      <c r="J77" s="43">
        <v>13</v>
      </c>
      <c r="K77" s="43">
        <v>13</v>
      </c>
      <c r="L77" s="43">
        <v>13</v>
      </c>
      <c r="M77" s="43">
        <v>13</v>
      </c>
      <c r="N77" s="21">
        <f t="shared" si="36"/>
        <v>79.508</v>
      </c>
      <c r="O77" s="21">
        <f t="shared" si="37"/>
        <v>79.508</v>
      </c>
      <c r="P77" s="21">
        <f t="shared" si="38"/>
        <v>79.508</v>
      </c>
      <c r="Q77" s="21"/>
      <c r="R77" s="21"/>
      <c r="S77" s="21"/>
      <c r="T77" s="21"/>
      <c r="U77" s="21"/>
      <c r="V77" s="21"/>
    </row>
    <row r="78" spans="1:22">
      <c r="A78" s="31"/>
      <c r="B78" s="40"/>
      <c r="C78" s="53"/>
      <c r="D78" s="53"/>
      <c r="E78" s="53"/>
      <c r="F78" s="40" t="s">
        <v>74</v>
      </c>
      <c r="G78" s="21">
        <v>6188</v>
      </c>
      <c r="H78" s="43">
        <v>1</v>
      </c>
      <c r="I78" s="43">
        <v>1</v>
      </c>
      <c r="J78" s="43">
        <v>1</v>
      </c>
      <c r="K78" s="43">
        <v>0.001</v>
      </c>
      <c r="L78" s="43">
        <v>1</v>
      </c>
      <c r="M78" s="43">
        <v>1</v>
      </c>
      <c r="N78" s="21">
        <f t="shared" si="36"/>
        <v>6.188</v>
      </c>
      <c r="O78" s="21">
        <f t="shared" si="37"/>
        <v>6.188</v>
      </c>
      <c r="P78" s="21">
        <f t="shared" si="38"/>
        <v>6.188</v>
      </c>
      <c r="Q78" s="21"/>
      <c r="R78" s="21"/>
      <c r="S78" s="21"/>
      <c r="T78" s="21"/>
      <c r="U78" s="21"/>
      <c r="V78" s="21"/>
    </row>
    <row r="79" spans="1:22">
      <c r="A79" s="31"/>
      <c r="B79" s="40"/>
      <c r="C79" s="53"/>
      <c r="D79" s="53"/>
      <c r="E79" s="53"/>
      <c r="F79" s="40" t="s">
        <v>67</v>
      </c>
      <c r="G79" s="21">
        <v>84</v>
      </c>
      <c r="H79" s="46">
        <v>0.2</v>
      </c>
      <c r="I79" s="46">
        <v>0.2</v>
      </c>
      <c r="J79" s="46">
        <v>0.2</v>
      </c>
      <c r="K79" s="46">
        <v>0.2</v>
      </c>
      <c r="L79" s="46">
        <v>0.2</v>
      </c>
      <c r="M79" s="46">
        <v>0.2</v>
      </c>
      <c r="N79" s="21">
        <f t="shared" si="36"/>
        <v>0.0168</v>
      </c>
      <c r="O79" s="21">
        <f t="shared" si="37"/>
        <v>0.0168</v>
      </c>
      <c r="P79" s="21">
        <f t="shared" si="38"/>
        <v>0.0168</v>
      </c>
      <c r="Q79" s="21"/>
      <c r="R79" s="21"/>
      <c r="S79" s="21"/>
      <c r="T79" s="21"/>
      <c r="U79" s="21"/>
      <c r="V79" s="21"/>
    </row>
    <row r="80" spans="1:22">
      <c r="A80" s="31"/>
      <c r="B80" s="40"/>
      <c r="C80" s="53"/>
      <c r="D80" s="53"/>
      <c r="E80" s="53"/>
      <c r="F80" s="40" t="s">
        <v>75</v>
      </c>
      <c r="G80" s="21">
        <v>6000</v>
      </c>
      <c r="H80" s="21">
        <v>0.03</v>
      </c>
      <c r="I80" s="21">
        <v>0.03</v>
      </c>
      <c r="J80" s="21">
        <v>0.03</v>
      </c>
      <c r="K80" s="21">
        <v>0.03</v>
      </c>
      <c r="L80" s="21">
        <v>0.03</v>
      </c>
      <c r="M80" s="21">
        <v>0.03</v>
      </c>
      <c r="N80" s="21">
        <f t="shared" si="36"/>
        <v>0.18</v>
      </c>
      <c r="O80" s="21">
        <f t="shared" si="37"/>
        <v>0.18</v>
      </c>
      <c r="P80" s="21">
        <f t="shared" si="38"/>
        <v>0.18</v>
      </c>
      <c r="Q80" s="21"/>
      <c r="R80" s="21"/>
      <c r="S80" s="21"/>
      <c r="T80" s="21"/>
      <c r="U80" s="21"/>
      <c r="V80" s="21"/>
    </row>
    <row r="81" spans="1:22">
      <c r="A81" s="31"/>
      <c r="B81" s="40"/>
      <c r="C81" s="53"/>
      <c r="D81" s="53"/>
      <c r="E81" s="53"/>
      <c r="F81" s="40" t="s">
        <v>72</v>
      </c>
      <c r="G81" s="21">
        <v>553</v>
      </c>
      <c r="H81" s="43">
        <v>1</v>
      </c>
      <c r="I81" s="43">
        <v>1</v>
      </c>
      <c r="J81" s="43">
        <v>1</v>
      </c>
      <c r="K81" s="43">
        <v>1</v>
      </c>
      <c r="L81" s="43">
        <v>1</v>
      </c>
      <c r="M81" s="43">
        <v>1</v>
      </c>
      <c r="N81" s="21">
        <f t="shared" si="36"/>
        <v>0.553</v>
      </c>
      <c r="O81" s="21">
        <f t="shared" si="37"/>
        <v>0.553</v>
      </c>
      <c r="P81" s="21">
        <f t="shared" si="38"/>
        <v>0.553</v>
      </c>
      <c r="Q81" s="21"/>
      <c r="R81" s="21"/>
      <c r="S81" s="21"/>
      <c r="T81" s="21"/>
      <c r="U81" s="21"/>
      <c r="V81" s="21"/>
    </row>
    <row r="82" ht="30" spans="1:22">
      <c r="A82" s="31"/>
      <c r="B82" s="40" t="s">
        <v>76</v>
      </c>
      <c r="C82" s="53">
        <v>200</v>
      </c>
      <c r="D82" s="53">
        <v>200</v>
      </c>
      <c r="E82" s="53">
        <v>200</v>
      </c>
      <c r="F82" s="60" t="s">
        <v>77</v>
      </c>
      <c r="G82" s="21">
        <v>800</v>
      </c>
      <c r="H82" s="53">
        <v>20</v>
      </c>
      <c r="I82" s="53">
        <v>20</v>
      </c>
      <c r="J82" s="53">
        <v>20</v>
      </c>
      <c r="K82" s="53">
        <v>20</v>
      </c>
      <c r="L82" s="53">
        <v>20</v>
      </c>
      <c r="M82" s="53">
        <v>20</v>
      </c>
      <c r="N82" s="21">
        <f t="shared" ref="N82:N83" si="39">H82*G82/1000</f>
        <v>16</v>
      </c>
      <c r="O82" s="21">
        <f t="shared" ref="O82:O83" si="40">I82*G82/1000</f>
        <v>16</v>
      </c>
      <c r="P82" s="21">
        <f t="shared" ref="P82:P83" si="41">J82*G82/1000</f>
        <v>16</v>
      </c>
      <c r="Q82" s="21">
        <f>SUM(N82:N83)</f>
        <v>17.326</v>
      </c>
      <c r="R82" s="21">
        <f t="shared" ref="R82:S82" si="42">SUM(O82:O83)</f>
        <v>17.326</v>
      </c>
      <c r="S82" s="21">
        <f t="shared" si="42"/>
        <v>17.326</v>
      </c>
      <c r="T82" s="21">
        <f>Q82*1.56</f>
        <v>27.02856</v>
      </c>
      <c r="U82" s="21">
        <f>R82*1.56</f>
        <v>27.02856</v>
      </c>
      <c r="V82" s="21">
        <f>S82*1.56</f>
        <v>27.02856</v>
      </c>
    </row>
    <row r="83" spans="1:22">
      <c r="A83" s="31"/>
      <c r="B83" s="40"/>
      <c r="C83" s="53"/>
      <c r="D83" s="53"/>
      <c r="E83" s="53"/>
      <c r="F83" s="61" t="s">
        <v>48</v>
      </c>
      <c r="G83" s="21">
        <v>442</v>
      </c>
      <c r="H83" s="43">
        <v>3</v>
      </c>
      <c r="I83" s="43">
        <v>3</v>
      </c>
      <c r="J83" s="43">
        <v>3</v>
      </c>
      <c r="K83" s="43">
        <v>3</v>
      </c>
      <c r="L83" s="43">
        <v>3</v>
      </c>
      <c r="M83" s="43">
        <v>3</v>
      </c>
      <c r="N83" s="21">
        <f t="shared" si="39"/>
        <v>1.326</v>
      </c>
      <c r="O83" s="21">
        <f t="shared" si="40"/>
        <v>1.326</v>
      </c>
      <c r="P83" s="21">
        <f t="shared" si="41"/>
        <v>1.326</v>
      </c>
      <c r="Q83" s="21"/>
      <c r="R83" s="21"/>
      <c r="S83" s="21"/>
      <c r="T83" s="21"/>
      <c r="U83" s="21"/>
      <c r="V83" s="21"/>
    </row>
    <row r="84" spans="1:22">
      <c r="A84" s="31"/>
      <c r="B84" s="54" t="s">
        <v>49</v>
      </c>
      <c r="C84" s="59">
        <v>30</v>
      </c>
      <c r="D84" s="59">
        <v>50</v>
      </c>
      <c r="E84" s="59">
        <v>50</v>
      </c>
      <c r="F84" s="54" t="s">
        <v>49</v>
      </c>
      <c r="G84" s="53">
        <v>455</v>
      </c>
      <c r="H84" s="43">
        <v>30</v>
      </c>
      <c r="I84" s="43">
        <v>50</v>
      </c>
      <c r="J84" s="43">
        <v>50</v>
      </c>
      <c r="K84" s="43">
        <v>30</v>
      </c>
      <c r="L84" s="43">
        <v>50</v>
      </c>
      <c r="M84" s="43">
        <v>50</v>
      </c>
      <c r="N84" s="21">
        <f t="shared" si="33"/>
        <v>13.65</v>
      </c>
      <c r="O84" s="21">
        <f t="shared" si="34"/>
        <v>22.75</v>
      </c>
      <c r="P84" s="21">
        <f t="shared" si="35"/>
        <v>22.75</v>
      </c>
      <c r="Q84" s="21">
        <f>SUM(N84)</f>
        <v>13.65</v>
      </c>
      <c r="R84" s="21">
        <f t="shared" ref="R84:S84" si="43">SUM(O84)</f>
        <v>22.75</v>
      </c>
      <c r="S84" s="21">
        <f t="shared" si="43"/>
        <v>22.75</v>
      </c>
      <c r="T84" s="58">
        <f>Q84*1.56</f>
        <v>21.294</v>
      </c>
      <c r="U84" s="58">
        <f>R84*1.56</f>
        <v>35.49</v>
      </c>
      <c r="V84" s="58">
        <f>S84*1.56</f>
        <v>35.49</v>
      </c>
    </row>
    <row r="85" spans="1:22">
      <c r="A85" s="31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24"/>
      <c r="O85" s="24"/>
      <c r="P85" s="24"/>
      <c r="Q85" s="24">
        <f t="shared" ref="Q85:V85" si="44">SUM(Q61:Q84)</f>
        <v>405.9076</v>
      </c>
      <c r="R85" s="24">
        <f t="shared" si="44"/>
        <v>480.4085</v>
      </c>
      <c r="S85" s="24">
        <f t="shared" si="44"/>
        <v>542.2024</v>
      </c>
      <c r="T85" s="24">
        <f t="shared" si="44"/>
        <v>633.215856</v>
      </c>
      <c r="U85" s="24">
        <f t="shared" si="44"/>
        <v>729.204516</v>
      </c>
      <c r="V85" s="24">
        <f t="shared" si="44"/>
        <v>845.835744</v>
      </c>
    </row>
    <row r="86" spans="1:22">
      <c r="A86" s="31"/>
      <c r="B86" s="37" t="s">
        <v>78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44"/>
      <c r="R86" s="57"/>
      <c r="S86" s="57"/>
      <c r="T86" s="57"/>
      <c r="U86" s="57"/>
      <c r="V86" s="57"/>
    </row>
    <row r="87" spans="1:22">
      <c r="A87" s="31"/>
      <c r="B87" s="40" t="s">
        <v>79</v>
      </c>
      <c r="C87" s="55">
        <v>65</v>
      </c>
      <c r="D87" s="53">
        <v>65</v>
      </c>
      <c r="E87" s="37">
        <v>65</v>
      </c>
      <c r="F87" s="44" t="s">
        <v>55</v>
      </c>
      <c r="G87" s="231">
        <v>6116</v>
      </c>
      <c r="H87" s="59">
        <v>25</v>
      </c>
      <c r="I87" s="59">
        <v>27</v>
      </c>
      <c r="J87" s="59">
        <v>25</v>
      </c>
      <c r="K87" s="59">
        <v>27</v>
      </c>
      <c r="L87" s="59">
        <v>25</v>
      </c>
      <c r="M87" s="59">
        <v>27</v>
      </c>
      <c r="N87" s="21">
        <f t="shared" ref="N87:N91" si="45">H87*G87/1000</f>
        <v>152.9</v>
      </c>
      <c r="O87" s="21">
        <f t="shared" ref="O87:O91" si="46">I87*G87/1000</f>
        <v>165.132</v>
      </c>
      <c r="P87" s="21">
        <f t="shared" ref="P87:P91" si="47">J87*G87/1000</f>
        <v>152.9</v>
      </c>
      <c r="Q87" s="21">
        <f>SUM(N87:N89)</f>
        <v>208</v>
      </c>
      <c r="R87" s="21">
        <f t="shared" ref="R87:S87" si="48">SUM(O87:O89)</f>
        <v>220.232</v>
      </c>
      <c r="S87" s="21">
        <f t="shared" si="48"/>
        <v>208</v>
      </c>
      <c r="T87" s="58">
        <f>Q87*1.56</f>
        <v>324.48</v>
      </c>
      <c r="U87" s="58">
        <f>R87*1.56</f>
        <v>343.56192</v>
      </c>
      <c r="V87" s="58">
        <f>S87*1.56</f>
        <v>324.48</v>
      </c>
    </row>
    <row r="88" spans="1:22">
      <c r="A88" s="31"/>
      <c r="B88" s="40"/>
      <c r="C88" s="55"/>
      <c r="D88" s="53"/>
      <c r="E88" s="37"/>
      <c r="F88" s="44" t="s">
        <v>41</v>
      </c>
      <c r="G88" s="231">
        <v>4145</v>
      </c>
      <c r="H88" s="59">
        <v>10</v>
      </c>
      <c r="I88" s="59">
        <v>10</v>
      </c>
      <c r="J88" s="59">
        <v>10</v>
      </c>
      <c r="K88" s="59">
        <v>10</v>
      </c>
      <c r="L88" s="59">
        <v>10</v>
      </c>
      <c r="M88" s="59">
        <v>10</v>
      </c>
      <c r="N88" s="21">
        <f t="shared" si="45"/>
        <v>41.45</v>
      </c>
      <c r="O88" s="21">
        <f t="shared" si="46"/>
        <v>41.45</v>
      </c>
      <c r="P88" s="21">
        <f t="shared" si="47"/>
        <v>41.45</v>
      </c>
      <c r="Q88" s="21"/>
      <c r="R88" s="21"/>
      <c r="S88" s="21"/>
      <c r="T88" s="58"/>
      <c r="U88" s="58"/>
      <c r="V88" s="58"/>
    </row>
    <row r="89" spans="1:22">
      <c r="A89" s="31"/>
      <c r="B89" s="40"/>
      <c r="C89" s="55"/>
      <c r="D89" s="53"/>
      <c r="E89" s="37"/>
      <c r="F89" s="44" t="s">
        <v>80</v>
      </c>
      <c r="G89" s="231">
        <v>455</v>
      </c>
      <c r="H89" s="59">
        <v>30</v>
      </c>
      <c r="I89" s="59">
        <v>30</v>
      </c>
      <c r="J89" s="59">
        <v>30</v>
      </c>
      <c r="K89" s="59">
        <v>30</v>
      </c>
      <c r="L89" s="59">
        <v>30</v>
      </c>
      <c r="M89" s="59">
        <v>30</v>
      </c>
      <c r="N89" s="21">
        <f t="shared" si="45"/>
        <v>13.65</v>
      </c>
      <c r="O89" s="21">
        <f t="shared" si="46"/>
        <v>13.65</v>
      </c>
      <c r="P89" s="21">
        <f t="shared" si="47"/>
        <v>13.65</v>
      </c>
      <c r="Q89" s="21"/>
      <c r="R89" s="21"/>
      <c r="S89" s="21"/>
      <c r="T89" s="58"/>
      <c r="U89" s="58"/>
      <c r="V89" s="58"/>
    </row>
    <row r="90" ht="15.75" spans="1:22">
      <c r="A90" s="31"/>
      <c r="B90" s="47" t="s">
        <v>81</v>
      </c>
      <c r="C90" s="48">
        <v>70</v>
      </c>
      <c r="D90" s="48">
        <v>90</v>
      </c>
      <c r="E90" s="48">
        <v>100</v>
      </c>
      <c r="F90" s="232" t="s">
        <v>35</v>
      </c>
      <c r="G90" s="50">
        <v>5700</v>
      </c>
      <c r="H90" s="48">
        <v>109</v>
      </c>
      <c r="I90" s="51">
        <v>129</v>
      </c>
      <c r="J90" s="51">
        <v>159</v>
      </c>
      <c r="K90" s="51">
        <v>99</v>
      </c>
      <c r="L90" s="51">
        <v>119</v>
      </c>
      <c r="M90" s="51">
        <v>140</v>
      </c>
      <c r="N90" s="21">
        <f t="shared" si="45"/>
        <v>621.3</v>
      </c>
      <c r="O90" s="21">
        <f t="shared" si="46"/>
        <v>735.3</v>
      </c>
      <c r="P90" s="21">
        <f t="shared" si="47"/>
        <v>906.3</v>
      </c>
      <c r="Q90" s="21">
        <f>SUM(N90:N96)</f>
        <v>633.7274</v>
      </c>
      <c r="R90" s="21">
        <f>SUM(O90:O96)</f>
        <v>752.7328</v>
      </c>
      <c r="S90" s="21">
        <f>SUM(P90:P96)</f>
        <v>928.0562</v>
      </c>
      <c r="T90" s="21">
        <f>Q90*1.56</f>
        <v>988.614744</v>
      </c>
      <c r="U90" s="21">
        <f>R90*1.56</f>
        <v>1174.263168</v>
      </c>
      <c r="V90" s="21">
        <f>S90*1.56</f>
        <v>1447.767672</v>
      </c>
    </row>
    <row r="91" ht="15.75" spans="1:22">
      <c r="A91" s="31"/>
      <c r="B91" s="47"/>
      <c r="C91" s="48"/>
      <c r="D91" s="48"/>
      <c r="E91" s="48"/>
      <c r="F91" s="45" t="s">
        <v>22</v>
      </c>
      <c r="G91" s="50">
        <v>131</v>
      </c>
      <c r="H91" s="51">
        <v>15</v>
      </c>
      <c r="I91" s="48">
        <v>18</v>
      </c>
      <c r="J91" s="51">
        <v>22</v>
      </c>
      <c r="K91" s="48">
        <v>12</v>
      </c>
      <c r="L91" s="48">
        <v>15</v>
      </c>
      <c r="M91" s="51">
        <v>18</v>
      </c>
      <c r="N91" s="21">
        <f t="shared" si="45"/>
        <v>1.965</v>
      </c>
      <c r="O91" s="21">
        <f t="shared" si="46"/>
        <v>2.358</v>
      </c>
      <c r="P91" s="21">
        <f t="shared" si="47"/>
        <v>2.882</v>
      </c>
      <c r="Q91" s="21"/>
      <c r="R91" s="21"/>
      <c r="S91" s="21"/>
      <c r="T91" s="21"/>
      <c r="U91" s="21"/>
      <c r="V91" s="21"/>
    </row>
    <row r="92" ht="15.75" spans="1:22">
      <c r="A92" s="31"/>
      <c r="B92" s="47"/>
      <c r="C92" s="48"/>
      <c r="D92" s="48"/>
      <c r="E92" s="48"/>
      <c r="F92" s="45" t="s">
        <v>23</v>
      </c>
      <c r="G92" s="50">
        <v>117</v>
      </c>
      <c r="H92" s="48">
        <v>7</v>
      </c>
      <c r="I92" s="48">
        <v>8</v>
      </c>
      <c r="J92" s="51">
        <v>9</v>
      </c>
      <c r="K92" s="48">
        <v>6</v>
      </c>
      <c r="L92" s="48">
        <v>7</v>
      </c>
      <c r="M92" s="51">
        <v>8</v>
      </c>
      <c r="N92" s="21">
        <f t="shared" ref="N92:N101" si="49">H92*G92/1000</f>
        <v>0.819</v>
      </c>
      <c r="O92" s="21">
        <f t="shared" ref="O92:O102" si="50">I92*G92/1000</f>
        <v>0.936</v>
      </c>
      <c r="P92" s="21">
        <f t="shared" ref="P92:P102" si="51">J92*G92/1000</f>
        <v>1.053</v>
      </c>
      <c r="Q92" s="21"/>
      <c r="R92" s="21"/>
      <c r="S92" s="21"/>
      <c r="T92" s="21"/>
      <c r="U92" s="21"/>
      <c r="V92" s="21"/>
    </row>
    <row r="93" ht="15.75" spans="1:22">
      <c r="A93" s="31"/>
      <c r="B93" s="47"/>
      <c r="C93" s="48"/>
      <c r="D93" s="48"/>
      <c r="E93" s="48"/>
      <c r="F93" s="45" t="s">
        <v>21</v>
      </c>
      <c r="G93" s="50">
        <v>813</v>
      </c>
      <c r="H93" s="48">
        <v>7</v>
      </c>
      <c r="I93" s="48">
        <v>9</v>
      </c>
      <c r="J93" s="51">
        <v>10</v>
      </c>
      <c r="K93" s="48">
        <v>7</v>
      </c>
      <c r="L93" s="48">
        <v>9</v>
      </c>
      <c r="M93" s="51">
        <v>10</v>
      </c>
      <c r="N93" s="21">
        <f t="shared" si="49"/>
        <v>5.691</v>
      </c>
      <c r="O93" s="21">
        <f t="shared" si="50"/>
        <v>7.317</v>
      </c>
      <c r="P93" s="21">
        <f t="shared" si="51"/>
        <v>8.13</v>
      </c>
      <c r="Q93" s="21"/>
      <c r="R93" s="21"/>
      <c r="S93" s="21"/>
      <c r="T93" s="21"/>
      <c r="U93" s="21"/>
      <c r="V93" s="21"/>
    </row>
    <row r="94" ht="15.75" spans="1:22">
      <c r="A94" s="31"/>
      <c r="B94" s="47"/>
      <c r="C94" s="48"/>
      <c r="D94" s="48"/>
      <c r="E94" s="48"/>
      <c r="F94" s="45" t="s">
        <v>82</v>
      </c>
      <c r="G94" s="50">
        <v>2500</v>
      </c>
      <c r="H94" s="48">
        <v>1</v>
      </c>
      <c r="I94" s="48">
        <v>2</v>
      </c>
      <c r="J94" s="51">
        <v>3</v>
      </c>
      <c r="K94" s="48">
        <v>1</v>
      </c>
      <c r="L94" s="48">
        <v>2</v>
      </c>
      <c r="M94" s="51">
        <v>3</v>
      </c>
      <c r="N94" s="21">
        <f t="shared" si="49"/>
        <v>2.5</v>
      </c>
      <c r="O94" s="21">
        <f t="shared" si="50"/>
        <v>5</v>
      </c>
      <c r="P94" s="21">
        <f t="shared" si="51"/>
        <v>7.5</v>
      </c>
      <c r="Q94" s="21"/>
      <c r="R94" s="21"/>
      <c r="S94" s="21"/>
      <c r="T94" s="21"/>
      <c r="U94" s="21"/>
      <c r="V94" s="21"/>
    </row>
    <row r="95" ht="15.75" spans="1:22">
      <c r="A95" s="31"/>
      <c r="B95" s="47"/>
      <c r="C95" s="48"/>
      <c r="D95" s="48"/>
      <c r="E95" s="48"/>
      <c r="F95" s="45" t="s">
        <v>83</v>
      </c>
      <c r="G95" s="50">
        <v>361</v>
      </c>
      <c r="H95" s="48">
        <v>4</v>
      </c>
      <c r="I95" s="51">
        <v>5</v>
      </c>
      <c r="J95" s="51">
        <v>6</v>
      </c>
      <c r="K95" s="51">
        <v>4</v>
      </c>
      <c r="L95" s="51">
        <v>5</v>
      </c>
      <c r="M95" s="51">
        <v>6</v>
      </c>
      <c r="N95" s="21">
        <f t="shared" si="49"/>
        <v>1.444</v>
      </c>
      <c r="O95" s="21">
        <f t="shared" si="50"/>
        <v>1.805</v>
      </c>
      <c r="P95" s="21">
        <f t="shared" si="51"/>
        <v>2.166</v>
      </c>
      <c r="Q95" s="21"/>
      <c r="R95" s="21"/>
      <c r="S95" s="21"/>
      <c r="T95" s="21"/>
      <c r="U95" s="21"/>
      <c r="V95" s="21"/>
    </row>
    <row r="96" ht="15.75" spans="1:22">
      <c r="A96" s="31"/>
      <c r="B96" s="47"/>
      <c r="C96" s="48"/>
      <c r="D96" s="48"/>
      <c r="E96" s="48"/>
      <c r="F96" s="45" t="s">
        <v>67</v>
      </c>
      <c r="G96" s="50">
        <v>84</v>
      </c>
      <c r="H96" s="48">
        <v>0.1</v>
      </c>
      <c r="I96" s="48">
        <v>0.2</v>
      </c>
      <c r="J96" s="48">
        <v>0.3</v>
      </c>
      <c r="K96" s="48">
        <v>0.1</v>
      </c>
      <c r="L96" s="48">
        <v>0.2</v>
      </c>
      <c r="M96" s="48">
        <v>0.3</v>
      </c>
      <c r="N96" s="21">
        <f t="shared" si="49"/>
        <v>0.0084</v>
      </c>
      <c r="O96" s="21">
        <f t="shared" si="50"/>
        <v>0.0168</v>
      </c>
      <c r="P96" s="21">
        <f t="shared" si="51"/>
        <v>0.0252</v>
      </c>
      <c r="Q96" s="21"/>
      <c r="R96" s="21"/>
      <c r="S96" s="21"/>
      <c r="T96" s="21"/>
      <c r="U96" s="21"/>
      <c r="V96" s="21"/>
    </row>
    <row r="97" ht="15.75" spans="1:22">
      <c r="A97" s="31"/>
      <c r="B97" s="78" t="s">
        <v>84</v>
      </c>
      <c r="C97" s="79">
        <v>130</v>
      </c>
      <c r="D97" s="79">
        <v>150</v>
      </c>
      <c r="E97" s="79">
        <v>180</v>
      </c>
      <c r="F97" s="80" t="s">
        <v>85</v>
      </c>
      <c r="G97" s="68">
        <v>322</v>
      </c>
      <c r="H97" s="85">
        <v>54</v>
      </c>
      <c r="I97" s="85">
        <v>63</v>
      </c>
      <c r="J97" s="85">
        <v>75</v>
      </c>
      <c r="K97" s="85">
        <v>54</v>
      </c>
      <c r="L97" s="85">
        <v>63</v>
      </c>
      <c r="M97" s="85">
        <v>75</v>
      </c>
      <c r="N97" s="68">
        <f t="shared" si="49"/>
        <v>17.388</v>
      </c>
      <c r="O97" s="68">
        <f t="shared" si="50"/>
        <v>20.286</v>
      </c>
      <c r="P97" s="68">
        <f t="shared" si="51"/>
        <v>24.15</v>
      </c>
      <c r="Q97" s="68">
        <f>SUM(N97:N99)</f>
        <v>29.8398</v>
      </c>
      <c r="R97" s="68">
        <f>SUM(O97:O99)</f>
        <v>41.0278</v>
      </c>
      <c r="S97" s="68">
        <f>SUM(P97:P99)</f>
        <v>53.1818</v>
      </c>
      <c r="T97" s="69">
        <f>Q97*1.56</f>
        <v>46.550088</v>
      </c>
      <c r="U97" s="69">
        <f>R97*1.56</f>
        <v>64.003368</v>
      </c>
      <c r="V97" s="69">
        <f>S97*1.56</f>
        <v>82.963608</v>
      </c>
    </row>
    <row r="98" spans="1:22">
      <c r="A98" s="31"/>
      <c r="B98" s="78"/>
      <c r="C98" s="79"/>
      <c r="D98" s="79"/>
      <c r="E98" s="79"/>
      <c r="F98" s="83" t="s">
        <v>41</v>
      </c>
      <c r="G98" s="233">
        <v>4145</v>
      </c>
      <c r="H98" s="81">
        <v>3</v>
      </c>
      <c r="I98" s="81">
        <v>5</v>
      </c>
      <c r="J98" s="81">
        <v>7</v>
      </c>
      <c r="K98" s="81">
        <v>3</v>
      </c>
      <c r="L98" s="81">
        <v>5</v>
      </c>
      <c r="M98" s="81">
        <v>7</v>
      </c>
      <c r="N98" s="68">
        <f t="shared" si="49"/>
        <v>12.435</v>
      </c>
      <c r="O98" s="68">
        <f t="shared" si="50"/>
        <v>20.725</v>
      </c>
      <c r="P98" s="68">
        <f t="shared" si="51"/>
        <v>29.015</v>
      </c>
      <c r="Q98" s="68"/>
      <c r="R98" s="68"/>
      <c r="S98" s="68"/>
      <c r="T98" s="69"/>
      <c r="U98" s="69"/>
      <c r="V98" s="69"/>
    </row>
    <row r="99" ht="15.75" spans="1:22">
      <c r="A99" s="31"/>
      <c r="B99" s="78"/>
      <c r="C99" s="79"/>
      <c r="D99" s="79"/>
      <c r="E99" s="79"/>
      <c r="F99" s="80" t="s">
        <v>24</v>
      </c>
      <c r="G99" s="68">
        <v>84</v>
      </c>
      <c r="H99" s="85">
        <v>0.2</v>
      </c>
      <c r="I99" s="85">
        <v>0.2</v>
      </c>
      <c r="J99" s="85">
        <v>0.2</v>
      </c>
      <c r="K99" s="85">
        <v>0.2</v>
      </c>
      <c r="L99" s="85">
        <v>0.2</v>
      </c>
      <c r="M99" s="85">
        <v>0.2</v>
      </c>
      <c r="N99" s="68">
        <f t="shared" si="49"/>
        <v>0.0168</v>
      </c>
      <c r="O99" s="68">
        <f t="shared" si="50"/>
        <v>0.0168</v>
      </c>
      <c r="P99" s="68">
        <f t="shared" si="51"/>
        <v>0.0168</v>
      </c>
      <c r="Q99" s="68"/>
      <c r="R99" s="68"/>
      <c r="S99" s="68"/>
      <c r="T99" s="69"/>
      <c r="U99" s="69"/>
      <c r="V99" s="69"/>
    </row>
    <row r="100" spans="1:22">
      <c r="A100" s="31"/>
      <c r="B100" s="40" t="s">
        <v>86</v>
      </c>
      <c r="C100" s="55">
        <v>200</v>
      </c>
      <c r="D100" s="55">
        <v>200</v>
      </c>
      <c r="E100" s="55">
        <v>200</v>
      </c>
      <c r="F100" s="44" t="s">
        <v>63</v>
      </c>
      <c r="G100" s="21">
        <v>768</v>
      </c>
      <c r="H100" s="53">
        <v>143</v>
      </c>
      <c r="I100" s="53">
        <v>143</v>
      </c>
      <c r="J100" s="53">
        <v>143</v>
      </c>
      <c r="K100" s="53">
        <v>100</v>
      </c>
      <c r="L100" s="53">
        <v>100</v>
      </c>
      <c r="M100" s="53">
        <v>100</v>
      </c>
      <c r="N100" s="21">
        <f t="shared" si="49"/>
        <v>109.824</v>
      </c>
      <c r="O100" s="21">
        <f t="shared" si="50"/>
        <v>109.824</v>
      </c>
      <c r="P100" s="21">
        <f t="shared" si="51"/>
        <v>109.824</v>
      </c>
      <c r="Q100" s="21">
        <f>SUM(N100:N101)</f>
        <v>111.15</v>
      </c>
      <c r="R100" s="21">
        <f t="shared" ref="R100:S100" si="52">SUM(O100:O101)</f>
        <v>111.15</v>
      </c>
      <c r="S100" s="21">
        <f t="shared" si="52"/>
        <v>111.15</v>
      </c>
      <c r="T100" s="58">
        <f>Q100*1.56</f>
        <v>173.394</v>
      </c>
      <c r="U100" s="58">
        <f>R100*1.56</f>
        <v>173.394</v>
      </c>
      <c r="V100" s="58">
        <f>S100*1.56</f>
        <v>173.394</v>
      </c>
    </row>
    <row r="101" spans="1:22">
      <c r="A101" s="31"/>
      <c r="B101" s="40"/>
      <c r="C101" s="55"/>
      <c r="D101" s="55"/>
      <c r="E101" s="55"/>
      <c r="F101" s="42" t="s">
        <v>28</v>
      </c>
      <c r="G101" s="21">
        <v>442</v>
      </c>
      <c r="H101" s="43">
        <v>3</v>
      </c>
      <c r="I101" s="43">
        <v>3</v>
      </c>
      <c r="J101" s="43">
        <v>3</v>
      </c>
      <c r="K101" s="43">
        <v>3</v>
      </c>
      <c r="L101" s="43">
        <v>3</v>
      </c>
      <c r="M101" s="43">
        <v>3</v>
      </c>
      <c r="N101" s="21">
        <f t="shared" si="49"/>
        <v>1.326</v>
      </c>
      <c r="O101" s="21">
        <f t="shared" si="50"/>
        <v>1.326</v>
      </c>
      <c r="P101" s="21">
        <f t="shared" si="51"/>
        <v>1.326</v>
      </c>
      <c r="Q101" s="21"/>
      <c r="R101" s="21"/>
      <c r="S101" s="21"/>
      <c r="T101" s="58"/>
      <c r="U101" s="58"/>
      <c r="V101" s="58"/>
    </row>
    <row r="102" spans="1:22">
      <c r="A102" s="31"/>
      <c r="B102" s="54" t="s">
        <v>31</v>
      </c>
      <c r="C102" s="59">
        <v>30</v>
      </c>
      <c r="D102" s="59">
        <v>50</v>
      </c>
      <c r="E102" s="59">
        <v>50</v>
      </c>
      <c r="F102" s="54" t="s">
        <v>49</v>
      </c>
      <c r="G102" s="21">
        <v>455</v>
      </c>
      <c r="H102" s="43">
        <v>30</v>
      </c>
      <c r="I102" s="43">
        <v>50</v>
      </c>
      <c r="J102" s="43">
        <v>50</v>
      </c>
      <c r="K102" s="43">
        <v>30</v>
      </c>
      <c r="L102" s="43">
        <v>50</v>
      </c>
      <c r="M102" s="43">
        <v>50</v>
      </c>
      <c r="N102" s="21">
        <f t="shared" ref="N102" si="53">H102*G102/1000</f>
        <v>13.65</v>
      </c>
      <c r="O102" s="21">
        <f t="shared" si="50"/>
        <v>22.75</v>
      </c>
      <c r="P102" s="21">
        <f t="shared" si="51"/>
        <v>22.75</v>
      </c>
      <c r="Q102" s="21">
        <f>SUM(N102)</f>
        <v>13.65</v>
      </c>
      <c r="R102" s="21">
        <f t="shared" ref="R102:S102" si="54">SUM(O102)</f>
        <v>22.75</v>
      </c>
      <c r="S102" s="21">
        <f t="shared" si="54"/>
        <v>22.75</v>
      </c>
      <c r="T102" s="21">
        <f>Q102*1.56</f>
        <v>21.294</v>
      </c>
      <c r="U102" s="21">
        <f>R102*1.56</f>
        <v>35.49</v>
      </c>
      <c r="V102" s="21">
        <f>S102*1.56</f>
        <v>35.49</v>
      </c>
    </row>
    <row r="103" spans="1:22">
      <c r="A103" s="3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90">
        <f t="shared" ref="Q103:V103" si="55">SUM(Q90:Q102)</f>
        <v>788.3672</v>
      </c>
      <c r="R103" s="90">
        <f t="shared" si="55"/>
        <v>927.6606</v>
      </c>
      <c r="S103" s="90">
        <f t="shared" si="55"/>
        <v>1115.138</v>
      </c>
      <c r="T103" s="90">
        <f t="shared" si="55"/>
        <v>1229.852832</v>
      </c>
      <c r="U103" s="90">
        <f t="shared" si="55"/>
        <v>1447.150536</v>
      </c>
      <c r="V103" s="90">
        <f t="shared" si="55"/>
        <v>1739.61528</v>
      </c>
    </row>
    <row r="104" spans="1:1">
      <c r="A104" s="31"/>
    </row>
    <row r="105" spans="1:1">
      <c r="A105" s="31"/>
    </row>
    <row r="106" spans="1:1">
      <c r="A106" s="31"/>
    </row>
    <row r="107" ht="15.75" spans="1:22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1"/>
      <c r="R107" s="31"/>
      <c r="S107" s="31"/>
      <c r="T107" s="31"/>
      <c r="U107" s="31"/>
      <c r="V107" s="31"/>
    </row>
    <row r="108" ht="15.75" spans="2:17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9"/>
    </row>
    <row r="109" ht="15.75" spans="2:17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9"/>
    </row>
    <row r="110" ht="15.75" spans="2:17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9"/>
    </row>
    <row r="111" spans="2:17"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</row>
  </sheetData>
  <mergeCells count="190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1:P21"/>
    <mergeCell ref="B22:V22"/>
    <mergeCell ref="B41:P41"/>
    <mergeCell ref="B42:V42"/>
    <mergeCell ref="B59:P59"/>
    <mergeCell ref="B60:P60"/>
    <mergeCell ref="B86:P86"/>
    <mergeCell ref="B103:P103"/>
    <mergeCell ref="B6:B7"/>
    <mergeCell ref="B10:B15"/>
    <mergeCell ref="B16:B18"/>
    <mergeCell ref="B23:B28"/>
    <mergeCell ref="B29:B31"/>
    <mergeCell ref="B32:B36"/>
    <mergeCell ref="B37:B39"/>
    <mergeCell ref="B43:B50"/>
    <mergeCell ref="B51:B53"/>
    <mergeCell ref="B54:B56"/>
    <mergeCell ref="B61:B65"/>
    <mergeCell ref="B66:B70"/>
    <mergeCell ref="B71:B81"/>
    <mergeCell ref="B87:B89"/>
    <mergeCell ref="B90:B96"/>
    <mergeCell ref="B97:B99"/>
    <mergeCell ref="B100:B101"/>
    <mergeCell ref="C10:C15"/>
    <mergeCell ref="C16:C18"/>
    <mergeCell ref="C23:C28"/>
    <mergeCell ref="C29:C31"/>
    <mergeCell ref="C32:C36"/>
    <mergeCell ref="C37:C39"/>
    <mergeCell ref="C43:C50"/>
    <mergeCell ref="C51:C53"/>
    <mergeCell ref="C54:C56"/>
    <mergeCell ref="C61:C65"/>
    <mergeCell ref="C66:C70"/>
    <mergeCell ref="C71:C81"/>
    <mergeCell ref="C82:C83"/>
    <mergeCell ref="C87:C89"/>
    <mergeCell ref="C90:C96"/>
    <mergeCell ref="C97:C99"/>
    <mergeCell ref="C100:C101"/>
    <mergeCell ref="D10:D15"/>
    <mergeCell ref="D16:D18"/>
    <mergeCell ref="D23:D28"/>
    <mergeCell ref="D29:D31"/>
    <mergeCell ref="D32:D36"/>
    <mergeCell ref="D37:D39"/>
    <mergeCell ref="D43:D50"/>
    <mergeCell ref="D51:D53"/>
    <mergeCell ref="D54:D56"/>
    <mergeCell ref="D61:D65"/>
    <mergeCell ref="D66:D70"/>
    <mergeCell ref="D71:D81"/>
    <mergeCell ref="D82:D83"/>
    <mergeCell ref="D87:D89"/>
    <mergeCell ref="D90:D96"/>
    <mergeCell ref="D97:D99"/>
    <mergeCell ref="D100:D101"/>
    <mergeCell ref="E10:E15"/>
    <mergeCell ref="E16:E18"/>
    <mergeCell ref="E23:E28"/>
    <mergeCell ref="E29:E31"/>
    <mergeCell ref="E32:E36"/>
    <mergeCell ref="E37:E39"/>
    <mergeCell ref="E43:E50"/>
    <mergeCell ref="E51:E53"/>
    <mergeCell ref="E54:E56"/>
    <mergeCell ref="E61:E65"/>
    <mergeCell ref="E66:E70"/>
    <mergeCell ref="E71:E81"/>
    <mergeCell ref="E82:E83"/>
    <mergeCell ref="E87:E89"/>
    <mergeCell ref="E90:E96"/>
    <mergeCell ref="E97:E99"/>
    <mergeCell ref="E100:E101"/>
    <mergeCell ref="F6:F7"/>
    <mergeCell ref="G6:G7"/>
    <mergeCell ref="Q10:Q15"/>
    <mergeCell ref="Q16:Q18"/>
    <mergeCell ref="Q23:Q28"/>
    <mergeCell ref="Q29:Q31"/>
    <mergeCell ref="Q32:Q36"/>
    <mergeCell ref="Q37:Q39"/>
    <mergeCell ref="Q43:Q50"/>
    <mergeCell ref="Q51:Q53"/>
    <mergeCell ref="Q54:Q56"/>
    <mergeCell ref="Q61:Q65"/>
    <mergeCell ref="Q66:Q70"/>
    <mergeCell ref="Q71:Q81"/>
    <mergeCell ref="Q82:Q83"/>
    <mergeCell ref="Q87:Q89"/>
    <mergeCell ref="Q90:Q96"/>
    <mergeCell ref="Q97:Q99"/>
    <mergeCell ref="Q100:Q101"/>
    <mergeCell ref="R10:R15"/>
    <mergeCell ref="R16:R18"/>
    <mergeCell ref="R23:R28"/>
    <mergeCell ref="R29:R31"/>
    <mergeCell ref="R32:R36"/>
    <mergeCell ref="R37:R39"/>
    <mergeCell ref="R43:R50"/>
    <mergeCell ref="R51:R53"/>
    <mergeCell ref="R54:R56"/>
    <mergeCell ref="R61:R65"/>
    <mergeCell ref="R66:R70"/>
    <mergeCell ref="R71:R81"/>
    <mergeCell ref="R82:R83"/>
    <mergeCell ref="R87:R89"/>
    <mergeCell ref="R90:R96"/>
    <mergeCell ref="R97:R99"/>
    <mergeCell ref="R100:R101"/>
    <mergeCell ref="S10:S15"/>
    <mergeCell ref="S16:S18"/>
    <mergeCell ref="S23:S28"/>
    <mergeCell ref="S29:S31"/>
    <mergeCell ref="S32:S36"/>
    <mergeCell ref="S37:S39"/>
    <mergeCell ref="S43:S50"/>
    <mergeCell ref="S51:S53"/>
    <mergeCell ref="S54:S56"/>
    <mergeCell ref="S61:S65"/>
    <mergeCell ref="S66:S70"/>
    <mergeCell ref="S71:S81"/>
    <mergeCell ref="S82:S83"/>
    <mergeCell ref="S87:S89"/>
    <mergeCell ref="S90:S96"/>
    <mergeCell ref="S97:S99"/>
    <mergeCell ref="S100:S101"/>
    <mergeCell ref="T10:T15"/>
    <mergeCell ref="T16:T18"/>
    <mergeCell ref="T23:T28"/>
    <mergeCell ref="T29:T31"/>
    <mergeCell ref="T32:T36"/>
    <mergeCell ref="T37:T39"/>
    <mergeCell ref="T43:T50"/>
    <mergeCell ref="T51:T53"/>
    <mergeCell ref="T54:T56"/>
    <mergeCell ref="T61:T65"/>
    <mergeCell ref="T66:T70"/>
    <mergeCell ref="T71:T81"/>
    <mergeCell ref="T82:T83"/>
    <mergeCell ref="T87:T89"/>
    <mergeCell ref="T90:T96"/>
    <mergeCell ref="T97:T99"/>
    <mergeCell ref="T100:T101"/>
    <mergeCell ref="U10:U15"/>
    <mergeCell ref="U16:U18"/>
    <mergeCell ref="U23:U28"/>
    <mergeCell ref="U29:U31"/>
    <mergeCell ref="U32:U36"/>
    <mergeCell ref="U37:U39"/>
    <mergeCell ref="U43:U50"/>
    <mergeCell ref="U51:U53"/>
    <mergeCell ref="U54:U56"/>
    <mergeCell ref="U61:U65"/>
    <mergeCell ref="U66:U70"/>
    <mergeCell ref="U71:U81"/>
    <mergeCell ref="U82:U83"/>
    <mergeCell ref="U87:U89"/>
    <mergeCell ref="U90:U96"/>
    <mergeCell ref="U97:U99"/>
    <mergeCell ref="U100:U101"/>
    <mergeCell ref="V10:V15"/>
    <mergeCell ref="V16:V18"/>
    <mergeCell ref="V23:V28"/>
    <mergeCell ref="V29:V31"/>
    <mergeCell ref="V32:V36"/>
    <mergeCell ref="V37:V39"/>
    <mergeCell ref="V43:V50"/>
    <mergeCell ref="V51:V53"/>
    <mergeCell ref="V54:V56"/>
    <mergeCell ref="V61:V65"/>
    <mergeCell ref="V66:V70"/>
    <mergeCell ref="V71:V81"/>
    <mergeCell ref="V82:V83"/>
    <mergeCell ref="V87:V89"/>
    <mergeCell ref="V90:V96"/>
    <mergeCell ref="V97:V99"/>
    <mergeCell ref="V100:V101"/>
    <mergeCell ref="B4:V5"/>
  </mergeCells>
  <pageMargins left="0.7" right="0.7" top="0.75" bottom="0.75" header="0.3" footer="0.3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"/>
  <sheetViews>
    <sheetView view="pageBreakPreview" zoomScaleNormal="98" topLeftCell="B4" workbookViewId="0">
      <selection activeCell="F4" sqref="F4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37" t="s">
        <v>1</v>
      </c>
      <c r="C6" s="37" t="s">
        <v>2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67" t="s">
        <v>9</v>
      </c>
      <c r="U6" s="67"/>
      <c r="V6" s="67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87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78" t="s">
        <v>88</v>
      </c>
      <c r="C10" s="79">
        <v>70</v>
      </c>
      <c r="D10" s="79">
        <v>90</v>
      </c>
      <c r="E10" s="79">
        <v>100</v>
      </c>
      <c r="F10" s="95" t="s">
        <v>19</v>
      </c>
      <c r="G10" s="68">
        <v>2900</v>
      </c>
      <c r="H10" s="81">
        <v>76</v>
      </c>
      <c r="I10" s="81">
        <v>80</v>
      </c>
      <c r="J10" s="81">
        <v>80</v>
      </c>
      <c r="K10" s="81">
        <v>70</v>
      </c>
      <c r="L10" s="81">
        <v>75</v>
      </c>
      <c r="M10" s="81">
        <v>75</v>
      </c>
      <c r="N10" s="21">
        <f t="shared" ref="N10:N24" si="0">H10*G10/1000</f>
        <v>220.4</v>
      </c>
      <c r="O10" s="21">
        <f t="shared" ref="O10:O24" si="1">I10*G10/1000</f>
        <v>232</v>
      </c>
      <c r="P10" s="21">
        <f t="shared" ref="P10:P24" si="2">J10*G10/1000</f>
        <v>232</v>
      </c>
      <c r="Q10" s="21">
        <f>SUM(N10:N16)</f>
        <v>292.7184</v>
      </c>
      <c r="R10" s="21">
        <f t="shared" ref="R10:S10" si="3">SUM(O10:O16)</f>
        <v>312.2708</v>
      </c>
      <c r="S10" s="21">
        <f t="shared" si="3"/>
        <v>305.1402</v>
      </c>
      <c r="T10" s="21">
        <f>(Q10*1.56)</f>
        <v>456.640704</v>
      </c>
      <c r="U10" s="21">
        <f>(R10*1.56)</f>
        <v>487.142448</v>
      </c>
      <c r="V10" s="21">
        <f>(S10*1.56)</f>
        <v>476.018712</v>
      </c>
    </row>
    <row r="11" spans="1:22">
      <c r="A11" s="31"/>
      <c r="B11" s="78"/>
      <c r="C11" s="79"/>
      <c r="D11" s="79"/>
      <c r="E11" s="79"/>
      <c r="F11" s="96" t="s">
        <v>22</v>
      </c>
      <c r="G11" s="68">
        <v>131</v>
      </c>
      <c r="H11" s="81">
        <v>20</v>
      </c>
      <c r="I11" s="81">
        <v>23</v>
      </c>
      <c r="J11" s="81">
        <v>25</v>
      </c>
      <c r="K11" s="81">
        <v>16</v>
      </c>
      <c r="L11" s="81">
        <v>19</v>
      </c>
      <c r="M11" s="81">
        <v>20</v>
      </c>
      <c r="N11" s="21">
        <f t="shared" si="0"/>
        <v>2.62</v>
      </c>
      <c r="O11" s="21">
        <f t="shared" si="1"/>
        <v>3.013</v>
      </c>
      <c r="P11" s="21">
        <f t="shared" si="2"/>
        <v>3.275</v>
      </c>
      <c r="Q11" s="21"/>
      <c r="R11" s="21"/>
      <c r="S11" s="21"/>
      <c r="T11" s="21"/>
      <c r="U11" s="21"/>
      <c r="V11" s="21"/>
    </row>
    <row r="12" spans="1:22">
      <c r="A12" s="31"/>
      <c r="B12" s="78"/>
      <c r="C12" s="79"/>
      <c r="D12" s="79"/>
      <c r="E12" s="79"/>
      <c r="F12" s="95" t="s">
        <v>52</v>
      </c>
      <c r="G12" s="68">
        <v>117</v>
      </c>
      <c r="H12" s="81">
        <v>15</v>
      </c>
      <c r="I12" s="81">
        <v>18</v>
      </c>
      <c r="J12" s="81">
        <v>20</v>
      </c>
      <c r="K12" s="81">
        <v>12</v>
      </c>
      <c r="L12" s="81">
        <v>15</v>
      </c>
      <c r="M12" s="81">
        <v>17</v>
      </c>
      <c r="N12" s="21">
        <f t="shared" si="0"/>
        <v>1.755</v>
      </c>
      <c r="O12" s="21">
        <f t="shared" si="1"/>
        <v>2.106</v>
      </c>
      <c r="P12" s="21">
        <f t="shared" si="2"/>
        <v>2.34</v>
      </c>
      <c r="Q12" s="21"/>
      <c r="R12" s="21"/>
      <c r="S12" s="21"/>
      <c r="T12" s="21"/>
      <c r="U12" s="21"/>
      <c r="V12" s="21"/>
    </row>
    <row r="13" spans="1:22">
      <c r="A13" s="31"/>
      <c r="B13" s="78"/>
      <c r="C13" s="79"/>
      <c r="D13" s="79"/>
      <c r="E13" s="79"/>
      <c r="F13" s="95" t="s">
        <v>53</v>
      </c>
      <c r="G13" s="68">
        <v>2500</v>
      </c>
      <c r="H13" s="81">
        <v>3</v>
      </c>
      <c r="I13" s="81">
        <v>3</v>
      </c>
      <c r="J13" s="81">
        <v>3</v>
      </c>
      <c r="K13" s="81">
        <v>3</v>
      </c>
      <c r="L13" s="81">
        <v>3</v>
      </c>
      <c r="M13" s="81">
        <v>3</v>
      </c>
      <c r="N13" s="21">
        <f t="shared" si="0"/>
        <v>7.5</v>
      </c>
      <c r="O13" s="21">
        <f t="shared" si="1"/>
        <v>7.5</v>
      </c>
      <c r="P13" s="21">
        <f t="shared" si="2"/>
        <v>7.5</v>
      </c>
      <c r="Q13" s="21"/>
      <c r="R13" s="21"/>
      <c r="S13" s="21"/>
      <c r="T13" s="21"/>
      <c r="U13" s="21"/>
      <c r="V13" s="21"/>
    </row>
    <row r="14" spans="1:22">
      <c r="A14" s="31"/>
      <c r="B14" s="78"/>
      <c r="C14" s="79"/>
      <c r="D14" s="79"/>
      <c r="E14" s="79"/>
      <c r="F14" s="95" t="s">
        <v>54</v>
      </c>
      <c r="G14" s="68">
        <v>2400</v>
      </c>
      <c r="H14" s="81">
        <v>20</v>
      </c>
      <c r="I14" s="81">
        <v>23</v>
      </c>
      <c r="J14" s="81">
        <v>25</v>
      </c>
      <c r="K14" s="81">
        <v>17</v>
      </c>
      <c r="L14" s="81">
        <v>19</v>
      </c>
      <c r="M14" s="81">
        <v>20</v>
      </c>
      <c r="N14" s="21">
        <f t="shared" si="0"/>
        <v>48</v>
      </c>
      <c r="O14" s="21">
        <f t="shared" si="1"/>
        <v>55.2</v>
      </c>
      <c r="P14" s="21">
        <f t="shared" si="2"/>
        <v>60</v>
      </c>
      <c r="Q14" s="21"/>
      <c r="R14" s="21"/>
      <c r="S14" s="21"/>
      <c r="T14" s="21"/>
      <c r="U14" s="21"/>
      <c r="V14" s="21"/>
    </row>
    <row r="15" spans="1:22">
      <c r="A15" s="31"/>
      <c r="B15" s="78"/>
      <c r="C15" s="79"/>
      <c r="D15" s="79"/>
      <c r="E15" s="79"/>
      <c r="F15" s="95" t="s">
        <v>41</v>
      </c>
      <c r="G15" s="68">
        <v>4145</v>
      </c>
      <c r="H15" s="81">
        <v>3</v>
      </c>
      <c r="I15" s="81">
        <v>3</v>
      </c>
      <c r="J15" s="81">
        <v>0</v>
      </c>
      <c r="K15" s="81">
        <v>3</v>
      </c>
      <c r="L15" s="81">
        <v>3</v>
      </c>
      <c r="M15" s="81">
        <v>3</v>
      </c>
      <c r="N15" s="21">
        <f t="shared" si="0"/>
        <v>12.435</v>
      </c>
      <c r="O15" s="21">
        <f t="shared" si="1"/>
        <v>12.435</v>
      </c>
      <c r="P15" s="21">
        <f t="shared" si="2"/>
        <v>0</v>
      </c>
      <c r="Q15" s="21"/>
      <c r="R15" s="21"/>
      <c r="S15" s="21"/>
      <c r="T15" s="21"/>
      <c r="U15" s="21"/>
      <c r="V15" s="21"/>
    </row>
    <row r="16" ht="15.75" spans="1:22">
      <c r="A16" s="31"/>
      <c r="B16" s="78"/>
      <c r="C16" s="79"/>
      <c r="D16" s="79"/>
      <c r="E16" s="79"/>
      <c r="F16" s="97" t="s">
        <v>24</v>
      </c>
      <c r="G16" s="68">
        <v>84</v>
      </c>
      <c r="H16" s="85">
        <v>0.1</v>
      </c>
      <c r="I16" s="85">
        <v>0.2</v>
      </c>
      <c r="J16" s="85">
        <v>0.3</v>
      </c>
      <c r="K16" s="85">
        <v>0.1</v>
      </c>
      <c r="L16" s="85">
        <v>0.2</v>
      </c>
      <c r="M16" s="85">
        <v>0.3</v>
      </c>
      <c r="N16" s="21">
        <f t="shared" si="0"/>
        <v>0.0084</v>
      </c>
      <c r="O16" s="21">
        <f t="shared" si="1"/>
        <v>0.0168</v>
      </c>
      <c r="P16" s="21">
        <f t="shared" si="2"/>
        <v>0.0252</v>
      </c>
      <c r="Q16" s="21"/>
      <c r="R16" s="21"/>
      <c r="S16" s="21"/>
      <c r="T16" s="21"/>
      <c r="U16" s="21"/>
      <c r="V16" s="21"/>
    </row>
    <row r="17" ht="15.75" spans="1:22">
      <c r="A17" s="31"/>
      <c r="B17" s="40" t="s">
        <v>89</v>
      </c>
      <c r="C17" s="53">
        <v>130</v>
      </c>
      <c r="D17" s="53">
        <v>150</v>
      </c>
      <c r="E17" s="53">
        <v>180</v>
      </c>
      <c r="F17" s="98" t="s">
        <v>90</v>
      </c>
      <c r="G17" s="21">
        <v>573</v>
      </c>
      <c r="H17" s="43">
        <v>30</v>
      </c>
      <c r="I17" s="43">
        <v>38</v>
      </c>
      <c r="J17" s="43">
        <v>45</v>
      </c>
      <c r="K17" s="43">
        <v>30</v>
      </c>
      <c r="L17" s="43">
        <v>38</v>
      </c>
      <c r="M17" s="43">
        <v>45</v>
      </c>
      <c r="N17" s="21">
        <f t="shared" si="0"/>
        <v>17.19</v>
      </c>
      <c r="O17" s="21">
        <f t="shared" si="1"/>
        <v>21.774</v>
      </c>
      <c r="P17" s="21">
        <f t="shared" si="2"/>
        <v>25.785</v>
      </c>
      <c r="Q17" s="21">
        <f>SUM(N17:N19)</f>
        <v>29.6334</v>
      </c>
      <c r="R17" s="21">
        <f t="shared" ref="R17:S17" si="4">SUM(O17:O19)</f>
        <v>42.5158</v>
      </c>
      <c r="S17" s="21">
        <f t="shared" si="4"/>
        <v>54.8252</v>
      </c>
      <c r="T17" s="58">
        <f>Q17*1.56</f>
        <v>46.228104</v>
      </c>
      <c r="U17" s="58">
        <f>R17*1.56</f>
        <v>66.324648</v>
      </c>
      <c r="V17" s="58">
        <f>S17*1.56</f>
        <v>85.527312</v>
      </c>
    </row>
    <row r="18" spans="1:22">
      <c r="A18" s="31"/>
      <c r="B18" s="40"/>
      <c r="C18" s="53"/>
      <c r="D18" s="53"/>
      <c r="E18" s="53"/>
      <c r="F18" s="99" t="s">
        <v>41</v>
      </c>
      <c r="G18" s="64">
        <v>4145</v>
      </c>
      <c r="H18" s="43">
        <v>3</v>
      </c>
      <c r="I18" s="43">
        <v>5</v>
      </c>
      <c r="J18" s="43">
        <v>7</v>
      </c>
      <c r="K18" s="43">
        <v>3</v>
      </c>
      <c r="L18" s="43">
        <v>5</v>
      </c>
      <c r="M18" s="43">
        <v>7</v>
      </c>
      <c r="N18" s="21">
        <f t="shared" si="0"/>
        <v>12.435</v>
      </c>
      <c r="O18" s="21">
        <f t="shared" si="1"/>
        <v>20.725</v>
      </c>
      <c r="P18" s="21">
        <f t="shared" si="2"/>
        <v>29.015</v>
      </c>
      <c r="Q18" s="21"/>
      <c r="R18" s="21"/>
      <c r="S18" s="21"/>
      <c r="T18" s="58"/>
      <c r="U18" s="58"/>
      <c r="V18" s="58"/>
    </row>
    <row r="19" ht="15.75" spans="1:22">
      <c r="A19" s="31"/>
      <c r="B19" s="40"/>
      <c r="C19" s="53"/>
      <c r="D19" s="53"/>
      <c r="E19" s="53"/>
      <c r="F19" s="100" t="s">
        <v>24</v>
      </c>
      <c r="G19" s="21">
        <v>84</v>
      </c>
      <c r="H19" s="46">
        <v>0.1</v>
      </c>
      <c r="I19" s="46">
        <v>0.2</v>
      </c>
      <c r="J19" s="46">
        <v>0.3</v>
      </c>
      <c r="K19" s="46">
        <v>0.1</v>
      </c>
      <c r="L19" s="46">
        <v>0.2</v>
      </c>
      <c r="M19" s="46">
        <v>0.3</v>
      </c>
      <c r="N19" s="21">
        <f t="shared" si="0"/>
        <v>0.0084</v>
      </c>
      <c r="O19" s="21">
        <f t="shared" si="1"/>
        <v>0.0168</v>
      </c>
      <c r="P19" s="21">
        <f t="shared" si="2"/>
        <v>0.0252</v>
      </c>
      <c r="Q19" s="21"/>
      <c r="R19" s="21"/>
      <c r="S19" s="21"/>
      <c r="T19" s="58"/>
      <c r="U19" s="58"/>
      <c r="V19" s="58"/>
    </row>
    <row r="20" ht="15.75" spans="1:22">
      <c r="A20" s="31"/>
      <c r="B20" s="47" t="s">
        <v>91</v>
      </c>
      <c r="C20" s="48">
        <v>200</v>
      </c>
      <c r="D20" s="48">
        <v>200</v>
      </c>
      <c r="E20" s="48">
        <v>200</v>
      </c>
      <c r="F20" s="49" t="s">
        <v>92</v>
      </c>
      <c r="G20" s="50">
        <v>5137</v>
      </c>
      <c r="H20" s="48">
        <v>1</v>
      </c>
      <c r="I20" s="48">
        <v>1</v>
      </c>
      <c r="J20" s="48">
        <v>1</v>
      </c>
      <c r="K20" s="48">
        <v>30</v>
      </c>
      <c r="L20" s="48">
        <v>30</v>
      </c>
      <c r="M20" s="48">
        <v>30</v>
      </c>
      <c r="N20" s="21">
        <f t="shared" si="0"/>
        <v>5.137</v>
      </c>
      <c r="O20" s="21">
        <f t="shared" si="1"/>
        <v>5.137</v>
      </c>
      <c r="P20" s="21">
        <f t="shared" si="2"/>
        <v>5.137</v>
      </c>
      <c r="Q20" s="68">
        <f>SUM(N20:N22)</f>
        <v>23.753</v>
      </c>
      <c r="R20" s="68">
        <f>SUM(O20:O22)</f>
        <v>23.753</v>
      </c>
      <c r="S20" s="68">
        <f>SUM(P20:P22)</f>
        <v>23.753</v>
      </c>
      <c r="T20" s="69">
        <f>Q20*1.56</f>
        <v>37.05468</v>
      </c>
      <c r="U20" s="69">
        <f>R20*1.56</f>
        <v>37.05468</v>
      </c>
      <c r="V20" s="21">
        <f>(S20*1.56)</f>
        <v>37.05468</v>
      </c>
    </row>
    <row r="21" ht="15.75" spans="1:22">
      <c r="A21" s="31"/>
      <c r="B21" s="47"/>
      <c r="C21" s="48"/>
      <c r="D21" s="48"/>
      <c r="E21" s="48"/>
      <c r="F21" s="49" t="s">
        <v>73</v>
      </c>
      <c r="G21" s="50">
        <v>494</v>
      </c>
      <c r="H21" s="48">
        <v>35</v>
      </c>
      <c r="I21" s="48">
        <v>35</v>
      </c>
      <c r="J21" s="48">
        <v>35</v>
      </c>
      <c r="K21" s="48">
        <v>30</v>
      </c>
      <c r="L21" s="48">
        <v>30</v>
      </c>
      <c r="M21" s="48">
        <v>30</v>
      </c>
      <c r="N21" s="21">
        <f t="shared" si="0"/>
        <v>17.29</v>
      </c>
      <c r="O21" s="21">
        <f t="shared" si="1"/>
        <v>17.29</v>
      </c>
      <c r="P21" s="21">
        <f t="shared" si="2"/>
        <v>17.29</v>
      </c>
      <c r="Q21" s="68"/>
      <c r="R21" s="68"/>
      <c r="S21" s="68"/>
      <c r="T21" s="69"/>
      <c r="U21" s="69"/>
      <c r="V21" s="21"/>
    </row>
    <row r="22" ht="15.75" spans="1:22">
      <c r="A22" s="31"/>
      <c r="B22" s="47"/>
      <c r="C22" s="48"/>
      <c r="D22" s="48"/>
      <c r="E22" s="48"/>
      <c r="F22" s="45" t="s">
        <v>28</v>
      </c>
      <c r="G22" s="50">
        <v>442</v>
      </c>
      <c r="H22" s="51">
        <v>3</v>
      </c>
      <c r="I22" s="51">
        <v>3</v>
      </c>
      <c r="J22" s="51">
        <v>3</v>
      </c>
      <c r="K22" s="51">
        <v>3</v>
      </c>
      <c r="L22" s="51">
        <v>3</v>
      </c>
      <c r="M22" s="51">
        <v>3</v>
      </c>
      <c r="N22" s="21">
        <f t="shared" si="0"/>
        <v>1.326</v>
      </c>
      <c r="O22" s="21">
        <f t="shared" si="1"/>
        <v>1.326</v>
      </c>
      <c r="P22" s="21">
        <f t="shared" si="2"/>
        <v>1.326</v>
      </c>
      <c r="Q22" s="68"/>
      <c r="R22" s="68"/>
      <c r="S22" s="68"/>
      <c r="T22" s="69"/>
      <c r="U22" s="69"/>
      <c r="V22" s="21"/>
    </row>
    <row r="23" ht="15.75" spans="1:22">
      <c r="A23" s="31"/>
      <c r="B23" s="52" t="s">
        <v>93</v>
      </c>
      <c r="C23" s="53">
        <v>120</v>
      </c>
      <c r="D23" s="53">
        <v>120</v>
      </c>
      <c r="E23" s="53">
        <v>120</v>
      </c>
      <c r="F23" s="45" t="s">
        <v>30</v>
      </c>
      <c r="G23" s="21">
        <v>768</v>
      </c>
      <c r="H23" s="43">
        <v>150</v>
      </c>
      <c r="I23" s="43">
        <v>150</v>
      </c>
      <c r="J23" s="43">
        <v>150</v>
      </c>
      <c r="K23" s="43">
        <v>120</v>
      </c>
      <c r="L23" s="43">
        <v>120</v>
      </c>
      <c r="M23" s="43">
        <v>120</v>
      </c>
      <c r="N23" s="21">
        <f t="shared" si="0"/>
        <v>115.2</v>
      </c>
      <c r="O23" s="21">
        <f t="shared" si="1"/>
        <v>115.2</v>
      </c>
      <c r="P23" s="21">
        <f t="shared" si="2"/>
        <v>115.2</v>
      </c>
      <c r="Q23" s="17">
        <f>SUM(N23)</f>
        <v>115.2</v>
      </c>
      <c r="R23" s="17">
        <f t="shared" ref="R23:S24" si="5">SUM(O23)</f>
        <v>115.2</v>
      </c>
      <c r="S23" s="17">
        <f t="shared" si="5"/>
        <v>115.2</v>
      </c>
      <c r="T23" s="70">
        <f>(Q23*1.56)</f>
        <v>179.712</v>
      </c>
      <c r="U23" s="70">
        <f>(R23*1.56)</f>
        <v>179.712</v>
      </c>
      <c r="V23" s="70">
        <f>(S23*1.56)</f>
        <v>179.712</v>
      </c>
    </row>
    <row r="24" spans="1:22">
      <c r="A24" s="31"/>
      <c r="B24" s="54" t="s">
        <v>31</v>
      </c>
      <c r="C24" s="53">
        <v>30</v>
      </c>
      <c r="D24" s="53">
        <v>50</v>
      </c>
      <c r="E24" s="53">
        <v>50</v>
      </c>
      <c r="F24" s="54" t="s">
        <v>49</v>
      </c>
      <c r="G24" s="21">
        <v>455</v>
      </c>
      <c r="H24" s="43">
        <v>30</v>
      </c>
      <c r="I24" s="43">
        <v>50</v>
      </c>
      <c r="J24" s="43">
        <v>50</v>
      </c>
      <c r="K24" s="43">
        <v>30</v>
      </c>
      <c r="L24" s="43">
        <v>50</v>
      </c>
      <c r="M24" s="43">
        <v>50</v>
      </c>
      <c r="N24" s="21">
        <f t="shared" si="0"/>
        <v>13.65</v>
      </c>
      <c r="O24" s="21">
        <f t="shared" si="1"/>
        <v>22.75</v>
      </c>
      <c r="P24" s="21">
        <f t="shared" si="2"/>
        <v>22.75</v>
      </c>
      <c r="Q24" s="21">
        <f>SUM(N24)</f>
        <v>13.65</v>
      </c>
      <c r="R24" s="21">
        <f t="shared" si="5"/>
        <v>22.75</v>
      </c>
      <c r="S24" s="21">
        <f t="shared" si="5"/>
        <v>22.75</v>
      </c>
      <c r="T24" s="21">
        <f>(Q24*1.56)</f>
        <v>21.294</v>
      </c>
      <c r="U24" s="21">
        <f>(R24*1.56)</f>
        <v>35.49</v>
      </c>
      <c r="V24" s="21">
        <f>(S24*1.56)</f>
        <v>35.49</v>
      </c>
    </row>
    <row r="25" spans="1:22">
      <c r="A25" s="31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71">
        <f t="shared" ref="Q25:V25" si="6">SUM(Q10:Q24)</f>
        <v>474.9548</v>
      </c>
      <c r="R25" s="71">
        <f t="shared" si="6"/>
        <v>516.4896</v>
      </c>
      <c r="S25" s="71">
        <f t="shared" si="6"/>
        <v>521.6684</v>
      </c>
      <c r="T25" s="72">
        <f t="shared" si="6"/>
        <v>740.929488</v>
      </c>
      <c r="U25" s="72">
        <f t="shared" si="6"/>
        <v>805.723776</v>
      </c>
      <c r="V25" s="72">
        <f t="shared" si="6"/>
        <v>813.802704</v>
      </c>
    </row>
    <row r="26" spans="1:22">
      <c r="A26" s="31"/>
      <c r="B26" s="37" t="s">
        <v>33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>
      <c r="A27" s="31"/>
      <c r="B27" s="40" t="s">
        <v>94</v>
      </c>
      <c r="C27" s="53">
        <v>70</v>
      </c>
      <c r="D27" s="53">
        <v>90</v>
      </c>
      <c r="E27" s="53">
        <v>100</v>
      </c>
      <c r="F27" s="56" t="s">
        <v>35</v>
      </c>
      <c r="G27" s="21">
        <v>5700</v>
      </c>
      <c r="H27" s="43">
        <v>60</v>
      </c>
      <c r="I27" s="43">
        <v>70</v>
      </c>
      <c r="J27" s="43">
        <v>85</v>
      </c>
      <c r="K27" s="43">
        <v>57</v>
      </c>
      <c r="L27" s="43">
        <v>67</v>
      </c>
      <c r="M27" s="43">
        <v>79</v>
      </c>
      <c r="N27" s="21">
        <f t="shared" ref="N27:N41" si="7">H27*G27/1000</f>
        <v>342</v>
      </c>
      <c r="O27" s="21">
        <f t="shared" ref="O27:O41" si="8">I27*G27/1000</f>
        <v>399</v>
      </c>
      <c r="P27" s="21">
        <f t="shared" ref="P27:P41" si="9">J27*G27/1000</f>
        <v>484.5</v>
      </c>
      <c r="Q27" s="21">
        <f>SUM(N27:N32)</f>
        <v>349.5304</v>
      </c>
      <c r="R27" s="21">
        <f t="shared" ref="R27:S27" si="10">SUM(O27:O32)</f>
        <v>409.4278</v>
      </c>
      <c r="S27" s="21">
        <f t="shared" si="10"/>
        <v>501.7512</v>
      </c>
      <c r="T27" s="58">
        <f>Q27*1.56</f>
        <v>545.267424</v>
      </c>
      <c r="U27" s="58">
        <f>R27*1.56</f>
        <v>638.707368</v>
      </c>
      <c r="V27" s="58">
        <f>S27*1.56</f>
        <v>782.731872</v>
      </c>
    </row>
    <row r="28" spans="1:22">
      <c r="A28" s="31"/>
      <c r="B28" s="40"/>
      <c r="C28" s="53"/>
      <c r="D28" s="53"/>
      <c r="E28" s="53"/>
      <c r="F28" s="44" t="s">
        <v>20</v>
      </c>
      <c r="G28" s="21">
        <v>573</v>
      </c>
      <c r="H28" s="53">
        <v>5</v>
      </c>
      <c r="I28" s="53">
        <v>8</v>
      </c>
      <c r="J28" s="43">
        <v>17</v>
      </c>
      <c r="K28" s="43">
        <v>5</v>
      </c>
      <c r="L28" s="43">
        <v>8</v>
      </c>
      <c r="M28" s="43">
        <v>17</v>
      </c>
      <c r="N28" s="21">
        <f t="shared" si="7"/>
        <v>2.865</v>
      </c>
      <c r="O28" s="21">
        <f t="shared" si="8"/>
        <v>4.584</v>
      </c>
      <c r="P28" s="21">
        <f t="shared" si="9"/>
        <v>9.741</v>
      </c>
      <c r="Q28" s="21"/>
      <c r="R28" s="21"/>
      <c r="S28" s="21"/>
      <c r="T28" s="58"/>
      <c r="U28" s="58"/>
      <c r="V28" s="58"/>
    </row>
    <row r="29" spans="1:22">
      <c r="A29" s="31"/>
      <c r="B29" s="40"/>
      <c r="C29" s="53"/>
      <c r="D29" s="53"/>
      <c r="E29" s="53"/>
      <c r="F29" s="44" t="s">
        <v>52</v>
      </c>
      <c r="G29" s="21">
        <v>117</v>
      </c>
      <c r="H29" s="53">
        <v>10</v>
      </c>
      <c r="I29" s="53">
        <v>20</v>
      </c>
      <c r="J29" s="43">
        <v>28</v>
      </c>
      <c r="K29" s="43">
        <v>8</v>
      </c>
      <c r="L29" s="43">
        <v>18</v>
      </c>
      <c r="M29" s="43">
        <v>27</v>
      </c>
      <c r="N29" s="21">
        <f t="shared" si="7"/>
        <v>1.17</v>
      </c>
      <c r="O29" s="21">
        <f t="shared" si="8"/>
        <v>2.34</v>
      </c>
      <c r="P29" s="21">
        <f t="shared" si="9"/>
        <v>3.276</v>
      </c>
      <c r="Q29" s="21"/>
      <c r="R29" s="21"/>
      <c r="S29" s="21"/>
      <c r="T29" s="58"/>
      <c r="U29" s="58"/>
      <c r="V29" s="58"/>
    </row>
    <row r="30" spans="1:22">
      <c r="A30" s="31"/>
      <c r="B30" s="40"/>
      <c r="C30" s="53"/>
      <c r="D30" s="53"/>
      <c r="E30" s="53"/>
      <c r="F30" s="44" t="s">
        <v>37</v>
      </c>
      <c r="G30" s="21">
        <v>553</v>
      </c>
      <c r="H30" s="53">
        <v>5</v>
      </c>
      <c r="I30" s="53">
        <v>5</v>
      </c>
      <c r="J30" s="43">
        <v>5</v>
      </c>
      <c r="K30" s="43">
        <v>5</v>
      </c>
      <c r="L30" s="43">
        <v>5</v>
      </c>
      <c r="M30" s="43">
        <v>5</v>
      </c>
      <c r="N30" s="21">
        <f t="shared" si="7"/>
        <v>2.765</v>
      </c>
      <c r="O30" s="21">
        <f t="shared" si="8"/>
        <v>2.765</v>
      </c>
      <c r="P30" s="21">
        <f t="shared" si="9"/>
        <v>2.765</v>
      </c>
      <c r="Q30" s="21"/>
      <c r="R30" s="21"/>
      <c r="S30" s="21"/>
      <c r="T30" s="58"/>
      <c r="U30" s="58"/>
      <c r="V30" s="58"/>
    </row>
    <row r="31" spans="1:22">
      <c r="A31" s="31"/>
      <c r="B31" s="40"/>
      <c r="C31" s="53"/>
      <c r="D31" s="53"/>
      <c r="E31" s="53"/>
      <c r="F31" s="40" t="s">
        <v>69</v>
      </c>
      <c r="G31" s="21">
        <v>361</v>
      </c>
      <c r="H31" s="53">
        <v>2</v>
      </c>
      <c r="I31" s="53">
        <v>2</v>
      </c>
      <c r="J31" s="43">
        <v>4</v>
      </c>
      <c r="K31" s="53">
        <v>2</v>
      </c>
      <c r="L31" s="43">
        <v>2</v>
      </c>
      <c r="M31" s="46">
        <v>4</v>
      </c>
      <c r="N31" s="21">
        <f t="shared" si="7"/>
        <v>0.722</v>
      </c>
      <c r="O31" s="21">
        <f t="shared" si="8"/>
        <v>0.722</v>
      </c>
      <c r="P31" s="21">
        <f t="shared" si="9"/>
        <v>1.444</v>
      </c>
      <c r="Q31" s="21"/>
      <c r="R31" s="21"/>
      <c r="S31" s="21"/>
      <c r="T31" s="58"/>
      <c r="U31" s="58"/>
      <c r="V31" s="58"/>
    </row>
    <row r="32" ht="15.75" spans="1:22">
      <c r="A32" s="31"/>
      <c r="B32" s="40"/>
      <c r="C32" s="53"/>
      <c r="D32" s="53"/>
      <c r="E32" s="53"/>
      <c r="F32" s="45" t="s">
        <v>24</v>
      </c>
      <c r="G32" s="59">
        <v>84</v>
      </c>
      <c r="H32" s="46">
        <v>0.1</v>
      </c>
      <c r="I32" s="46">
        <v>0.2</v>
      </c>
      <c r="J32" s="46">
        <v>0.3</v>
      </c>
      <c r="K32" s="46">
        <v>0.1</v>
      </c>
      <c r="L32" s="46">
        <v>0.2</v>
      </c>
      <c r="M32" s="46">
        <v>0.3</v>
      </c>
      <c r="N32" s="21">
        <f t="shared" si="7"/>
        <v>0.0084</v>
      </c>
      <c r="O32" s="21">
        <f t="shared" si="8"/>
        <v>0.0168</v>
      </c>
      <c r="P32" s="21">
        <f t="shared" si="9"/>
        <v>0.0252</v>
      </c>
      <c r="Q32" s="21"/>
      <c r="R32" s="21"/>
      <c r="S32" s="21"/>
      <c r="T32" s="58"/>
      <c r="U32" s="58"/>
      <c r="V32" s="58"/>
    </row>
    <row r="33" ht="15.75" spans="1:22">
      <c r="A33" s="31"/>
      <c r="B33" s="40" t="s">
        <v>38</v>
      </c>
      <c r="C33" s="53">
        <v>20</v>
      </c>
      <c r="D33" s="53">
        <v>20</v>
      </c>
      <c r="E33" s="53">
        <v>20</v>
      </c>
      <c r="F33" s="45" t="s">
        <v>39</v>
      </c>
      <c r="G33" s="21">
        <v>1785</v>
      </c>
      <c r="H33" s="46">
        <v>10</v>
      </c>
      <c r="I33" s="46">
        <v>10</v>
      </c>
      <c r="J33" s="46">
        <v>10</v>
      </c>
      <c r="K33" s="46">
        <v>10</v>
      </c>
      <c r="L33" s="46">
        <v>10</v>
      </c>
      <c r="M33" s="46">
        <v>10</v>
      </c>
      <c r="N33" s="21">
        <f t="shared" si="7"/>
        <v>17.85</v>
      </c>
      <c r="O33" s="21">
        <f t="shared" si="8"/>
        <v>17.85</v>
      </c>
      <c r="P33" s="21">
        <f t="shared" si="9"/>
        <v>17.85</v>
      </c>
      <c r="Q33" s="21">
        <f>SUM(N33:N35)</f>
        <v>26.862</v>
      </c>
      <c r="R33" s="21">
        <f t="shared" ref="R33:S33" si="11">SUM(O33:O35)</f>
        <v>26.862</v>
      </c>
      <c r="S33" s="21">
        <f t="shared" si="11"/>
        <v>26.862</v>
      </c>
      <c r="T33" s="70">
        <f>(Q33*1.56)</f>
        <v>41.90472</v>
      </c>
      <c r="U33" s="70">
        <f>(R33*1.56)</f>
        <v>41.90472</v>
      </c>
      <c r="V33" s="70">
        <f>(S33*1.56)</f>
        <v>41.90472</v>
      </c>
    </row>
    <row r="34" ht="15.75" spans="1:22">
      <c r="A34" s="31"/>
      <c r="B34" s="40"/>
      <c r="C34" s="53"/>
      <c r="D34" s="53"/>
      <c r="E34" s="53"/>
      <c r="F34" s="45" t="s">
        <v>95</v>
      </c>
      <c r="G34" s="21">
        <v>361</v>
      </c>
      <c r="H34" s="46">
        <v>2</v>
      </c>
      <c r="I34" s="46">
        <v>2</v>
      </c>
      <c r="J34" s="46">
        <v>2</v>
      </c>
      <c r="K34" s="46">
        <v>2</v>
      </c>
      <c r="L34" s="46">
        <v>2</v>
      </c>
      <c r="M34" s="46">
        <v>2</v>
      </c>
      <c r="N34" s="21">
        <f t="shared" si="7"/>
        <v>0.722</v>
      </c>
      <c r="O34" s="21">
        <f t="shared" si="8"/>
        <v>0.722</v>
      </c>
      <c r="P34" s="21">
        <f t="shared" si="9"/>
        <v>0.722</v>
      </c>
      <c r="Q34" s="21"/>
      <c r="R34" s="21"/>
      <c r="S34" s="21"/>
      <c r="T34" s="70"/>
      <c r="U34" s="70"/>
      <c r="V34" s="70"/>
    </row>
    <row r="35" ht="15.75" spans="1:22">
      <c r="A35" s="31"/>
      <c r="B35" s="40"/>
      <c r="C35" s="53"/>
      <c r="D35" s="53"/>
      <c r="E35" s="53"/>
      <c r="F35" s="45" t="s">
        <v>41</v>
      </c>
      <c r="G35" s="21">
        <v>4145</v>
      </c>
      <c r="H35" s="46">
        <v>2</v>
      </c>
      <c r="I35" s="46">
        <v>2</v>
      </c>
      <c r="J35" s="46">
        <v>2</v>
      </c>
      <c r="K35" s="46">
        <v>2</v>
      </c>
      <c r="L35" s="46">
        <v>2</v>
      </c>
      <c r="M35" s="46">
        <v>2</v>
      </c>
      <c r="N35" s="21">
        <f t="shared" si="7"/>
        <v>8.29</v>
      </c>
      <c r="O35" s="21">
        <f t="shared" si="8"/>
        <v>8.29</v>
      </c>
      <c r="P35" s="21">
        <f t="shared" si="9"/>
        <v>8.29</v>
      </c>
      <c r="Q35" s="21"/>
      <c r="R35" s="21"/>
      <c r="S35" s="21"/>
      <c r="T35" s="70"/>
      <c r="U35" s="70"/>
      <c r="V35" s="70"/>
    </row>
    <row r="36" spans="1:22">
      <c r="A36" s="31"/>
      <c r="B36" s="40" t="s">
        <v>96</v>
      </c>
      <c r="C36" s="53">
        <v>130</v>
      </c>
      <c r="D36" s="53">
        <v>150</v>
      </c>
      <c r="E36" s="53">
        <v>180</v>
      </c>
      <c r="F36" s="92" t="s">
        <v>57</v>
      </c>
      <c r="G36" s="21">
        <v>667</v>
      </c>
      <c r="H36" s="43">
        <v>45.5</v>
      </c>
      <c r="I36" s="43">
        <v>52.5</v>
      </c>
      <c r="J36" s="43">
        <v>63</v>
      </c>
      <c r="K36" s="43">
        <v>45.5</v>
      </c>
      <c r="L36" s="43">
        <v>52.5</v>
      </c>
      <c r="M36" s="43">
        <v>63</v>
      </c>
      <c r="N36" s="21">
        <f t="shared" si="7"/>
        <v>30.3485</v>
      </c>
      <c r="O36" s="21">
        <f t="shared" si="8"/>
        <v>35.0175</v>
      </c>
      <c r="P36" s="21">
        <f t="shared" si="9"/>
        <v>42.021</v>
      </c>
      <c r="Q36" s="73">
        <f>SUM(N36:N38)</f>
        <v>51.0819</v>
      </c>
      <c r="R36" s="73">
        <f>SUM(O36:O38)</f>
        <v>55.7593</v>
      </c>
      <c r="S36" s="73">
        <f>SUM(P36:P38)</f>
        <v>62.7712</v>
      </c>
      <c r="T36" s="75">
        <f>(Q36*1.56)</f>
        <v>79.687764</v>
      </c>
      <c r="U36" s="75">
        <f>(R36*1.56)</f>
        <v>86.984508</v>
      </c>
      <c r="V36" s="75">
        <f>(S36*1.56)</f>
        <v>97.923072</v>
      </c>
    </row>
    <row r="37" ht="15.75" spans="1:22">
      <c r="A37" s="31"/>
      <c r="B37" s="40"/>
      <c r="C37" s="53"/>
      <c r="D37" s="53"/>
      <c r="E37" s="53"/>
      <c r="F37" s="45" t="s">
        <v>24</v>
      </c>
      <c r="G37" s="21">
        <v>84</v>
      </c>
      <c r="H37" s="46">
        <v>0.1</v>
      </c>
      <c r="I37" s="46">
        <v>0.2</v>
      </c>
      <c r="J37" s="46">
        <v>0.3</v>
      </c>
      <c r="K37" s="46">
        <v>0.1</v>
      </c>
      <c r="L37" s="46">
        <v>0.2</v>
      </c>
      <c r="M37" s="46">
        <v>0.3</v>
      </c>
      <c r="N37" s="21">
        <f t="shared" si="7"/>
        <v>0.0084</v>
      </c>
      <c r="O37" s="21">
        <f t="shared" si="8"/>
        <v>0.0168</v>
      </c>
      <c r="P37" s="21">
        <f t="shared" si="9"/>
        <v>0.0252</v>
      </c>
      <c r="Q37" s="73"/>
      <c r="R37" s="73"/>
      <c r="S37" s="73"/>
      <c r="T37" s="75"/>
      <c r="U37" s="75"/>
      <c r="V37" s="75"/>
    </row>
    <row r="38" spans="1:22">
      <c r="A38" s="31"/>
      <c r="B38" s="40"/>
      <c r="C38" s="53"/>
      <c r="D38" s="53"/>
      <c r="E38" s="53"/>
      <c r="F38" s="44" t="s">
        <v>41</v>
      </c>
      <c r="G38" s="21">
        <v>4145</v>
      </c>
      <c r="H38" s="43">
        <v>5</v>
      </c>
      <c r="I38" s="43">
        <v>5</v>
      </c>
      <c r="J38" s="43">
        <v>5</v>
      </c>
      <c r="K38" s="43">
        <v>5</v>
      </c>
      <c r="L38" s="43">
        <v>5</v>
      </c>
      <c r="M38" s="43">
        <v>5</v>
      </c>
      <c r="N38" s="21">
        <f t="shared" si="7"/>
        <v>20.725</v>
      </c>
      <c r="O38" s="21">
        <f t="shared" si="8"/>
        <v>20.725</v>
      </c>
      <c r="P38" s="21">
        <f t="shared" si="9"/>
        <v>20.725</v>
      </c>
      <c r="Q38" s="73"/>
      <c r="R38" s="73"/>
      <c r="S38" s="73"/>
      <c r="T38" s="75"/>
      <c r="U38" s="75"/>
      <c r="V38" s="75"/>
    </row>
    <row r="39" spans="1:22">
      <c r="A39" s="31"/>
      <c r="B39" s="40" t="s">
        <v>76</v>
      </c>
      <c r="C39" s="53">
        <v>200</v>
      </c>
      <c r="D39" s="53">
        <v>200</v>
      </c>
      <c r="E39" s="53">
        <v>200</v>
      </c>
      <c r="F39" s="60" t="s">
        <v>77</v>
      </c>
      <c r="G39" s="21">
        <v>800</v>
      </c>
      <c r="H39" s="53">
        <v>20</v>
      </c>
      <c r="I39" s="53">
        <v>20</v>
      </c>
      <c r="J39" s="53">
        <v>20</v>
      </c>
      <c r="K39" s="53">
        <v>20</v>
      </c>
      <c r="L39" s="53">
        <v>20</v>
      </c>
      <c r="M39" s="53">
        <v>20</v>
      </c>
      <c r="N39" s="21">
        <f t="shared" si="7"/>
        <v>16</v>
      </c>
      <c r="O39" s="21">
        <f t="shared" si="8"/>
        <v>16</v>
      </c>
      <c r="P39" s="21">
        <f t="shared" si="9"/>
        <v>16</v>
      </c>
      <c r="Q39" s="21">
        <f>SUM(N39:N40)</f>
        <v>17.326</v>
      </c>
      <c r="R39" s="21">
        <f t="shared" ref="R39:S39" si="12">SUM(O39:O40)</f>
        <v>17.326</v>
      </c>
      <c r="S39" s="21">
        <f t="shared" si="12"/>
        <v>17.326</v>
      </c>
      <c r="T39" s="21">
        <f>Q39*1.56</f>
        <v>27.02856</v>
      </c>
      <c r="U39" s="21">
        <f>R39*1.56</f>
        <v>27.02856</v>
      </c>
      <c r="V39" s="21">
        <f>S39*1.56</f>
        <v>27.02856</v>
      </c>
    </row>
    <row r="40" spans="1:22">
      <c r="A40" s="31"/>
      <c r="B40" s="40"/>
      <c r="C40" s="53"/>
      <c r="D40" s="53"/>
      <c r="E40" s="53"/>
      <c r="F40" s="61" t="s">
        <v>48</v>
      </c>
      <c r="G40" s="21">
        <v>442</v>
      </c>
      <c r="H40" s="43">
        <v>3</v>
      </c>
      <c r="I40" s="43">
        <v>3</v>
      </c>
      <c r="J40" s="43">
        <v>3</v>
      </c>
      <c r="K40" s="43">
        <v>3</v>
      </c>
      <c r="L40" s="43">
        <v>3</v>
      </c>
      <c r="M40" s="43">
        <v>3</v>
      </c>
      <c r="N40" s="21">
        <f t="shared" si="7"/>
        <v>1.326</v>
      </c>
      <c r="O40" s="21">
        <f t="shared" si="8"/>
        <v>1.326</v>
      </c>
      <c r="P40" s="21">
        <f t="shared" si="9"/>
        <v>1.326</v>
      </c>
      <c r="Q40" s="21"/>
      <c r="R40" s="21"/>
      <c r="S40" s="21"/>
      <c r="T40" s="21"/>
      <c r="U40" s="21"/>
      <c r="V40" s="21"/>
    </row>
    <row r="41" spans="1:22">
      <c r="A41" s="31"/>
      <c r="B41" s="54" t="s">
        <v>31</v>
      </c>
      <c r="C41" s="59">
        <v>30</v>
      </c>
      <c r="D41" s="59">
        <v>50</v>
      </c>
      <c r="E41" s="59">
        <v>50</v>
      </c>
      <c r="F41" s="54" t="s">
        <v>49</v>
      </c>
      <c r="G41" s="53">
        <v>455</v>
      </c>
      <c r="H41" s="43">
        <v>30</v>
      </c>
      <c r="I41" s="43">
        <v>50</v>
      </c>
      <c r="J41" s="43">
        <v>50</v>
      </c>
      <c r="K41" s="43">
        <v>30</v>
      </c>
      <c r="L41" s="43">
        <v>50</v>
      </c>
      <c r="M41" s="43">
        <v>50</v>
      </c>
      <c r="N41" s="21">
        <f t="shared" si="7"/>
        <v>13.65</v>
      </c>
      <c r="O41" s="21">
        <f t="shared" si="8"/>
        <v>22.75</v>
      </c>
      <c r="P41" s="21">
        <f t="shared" si="9"/>
        <v>22.75</v>
      </c>
      <c r="Q41" s="21">
        <f>SUM(N41)</f>
        <v>13.65</v>
      </c>
      <c r="R41" s="21">
        <f t="shared" ref="R41:S41" si="13">SUM(O41)</f>
        <v>22.75</v>
      </c>
      <c r="S41" s="21">
        <f t="shared" si="13"/>
        <v>22.75</v>
      </c>
      <c r="T41" s="53">
        <f>(Q41*1.56)</f>
        <v>21.294</v>
      </c>
      <c r="U41" s="53">
        <f>R41*1.56</f>
        <v>35.49</v>
      </c>
      <c r="V41" s="53">
        <f>S41*1.56</f>
        <v>35.49</v>
      </c>
    </row>
    <row r="42" spans="1:22">
      <c r="A42" s="31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3">
        <f t="shared" ref="Q42:V42" si="14">SUM(Q27:Q41)</f>
        <v>458.4503</v>
      </c>
      <c r="R42" s="21">
        <f t="shared" si="14"/>
        <v>532.1251</v>
      </c>
      <c r="S42" s="21">
        <f t="shared" si="14"/>
        <v>631.4604</v>
      </c>
      <c r="T42" s="21">
        <f t="shared" si="14"/>
        <v>715.182468</v>
      </c>
      <c r="U42" s="21">
        <f t="shared" si="14"/>
        <v>830.115156</v>
      </c>
      <c r="V42" s="21">
        <f t="shared" si="14"/>
        <v>985.078224</v>
      </c>
    </row>
    <row r="43" spans="1:22">
      <c r="A43" s="31"/>
      <c r="B43" s="37" t="s">
        <v>50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customHeight="1" spans="1:22">
      <c r="A44" s="31"/>
      <c r="B44" s="40" t="s">
        <v>97</v>
      </c>
      <c r="C44" s="41" t="s">
        <v>16</v>
      </c>
      <c r="D44" s="41" t="s">
        <v>17</v>
      </c>
      <c r="E44" s="41" t="s">
        <v>18</v>
      </c>
      <c r="F44" s="44" t="s">
        <v>19</v>
      </c>
      <c r="G44" s="21">
        <v>2900</v>
      </c>
      <c r="H44" s="43">
        <v>75</v>
      </c>
      <c r="I44" s="43">
        <v>80</v>
      </c>
      <c r="J44" s="43">
        <v>85</v>
      </c>
      <c r="K44" s="43">
        <v>71</v>
      </c>
      <c r="L44" s="43">
        <v>76</v>
      </c>
      <c r="M44" s="43">
        <v>81</v>
      </c>
      <c r="N44" s="21">
        <f t="shared" ref="N44:N56" si="15">H44*G44/1000</f>
        <v>217.5</v>
      </c>
      <c r="O44" s="21">
        <f t="shared" ref="O44:O56" si="16">I44*G44/1000</f>
        <v>232</v>
      </c>
      <c r="P44" s="21">
        <f t="shared" ref="P44:P56" si="17">J44*G44/1000</f>
        <v>246.5</v>
      </c>
      <c r="Q44" s="21">
        <f>SUM(N44:N51)</f>
        <v>250.6474</v>
      </c>
      <c r="R44" s="21">
        <f>SUM(O44:O51)</f>
        <v>267.9208</v>
      </c>
      <c r="S44" s="21">
        <f>SUM(P44:P51)</f>
        <v>284.3812</v>
      </c>
      <c r="T44" s="58">
        <f>Q44*1.56</f>
        <v>391.009944</v>
      </c>
      <c r="U44" s="58">
        <f>R44*1.56</f>
        <v>417.956448</v>
      </c>
      <c r="V44" s="58">
        <f>S44*1.56</f>
        <v>443.634672</v>
      </c>
    </row>
    <row r="45" customHeight="1" spans="1:22">
      <c r="A45" s="31"/>
      <c r="B45" s="40"/>
      <c r="C45" s="41"/>
      <c r="D45" s="41"/>
      <c r="E45" s="41"/>
      <c r="F45" s="44" t="s">
        <v>23</v>
      </c>
      <c r="G45" s="59">
        <v>117</v>
      </c>
      <c r="H45" s="43">
        <v>20</v>
      </c>
      <c r="I45" s="43">
        <v>23</v>
      </c>
      <c r="J45" s="43">
        <v>26</v>
      </c>
      <c r="K45" s="43">
        <v>17</v>
      </c>
      <c r="L45" s="43">
        <v>20</v>
      </c>
      <c r="M45" s="43">
        <v>23</v>
      </c>
      <c r="N45" s="21">
        <f t="shared" si="15"/>
        <v>2.34</v>
      </c>
      <c r="O45" s="21">
        <f t="shared" si="16"/>
        <v>2.691</v>
      </c>
      <c r="P45" s="21">
        <f t="shared" si="17"/>
        <v>3.042</v>
      </c>
      <c r="Q45" s="21"/>
      <c r="R45" s="21"/>
      <c r="S45" s="21"/>
      <c r="T45" s="58"/>
      <c r="U45" s="58"/>
      <c r="V45" s="58"/>
    </row>
    <row r="46" spans="1:22">
      <c r="A46" s="31"/>
      <c r="B46" s="40"/>
      <c r="C46" s="41"/>
      <c r="D46" s="41"/>
      <c r="E46" s="41"/>
      <c r="F46" s="44" t="s">
        <v>22</v>
      </c>
      <c r="G46" s="59">
        <v>131</v>
      </c>
      <c r="H46" s="43">
        <v>25</v>
      </c>
      <c r="I46" s="43">
        <v>26</v>
      </c>
      <c r="J46" s="43">
        <v>27</v>
      </c>
      <c r="K46" s="43">
        <v>20</v>
      </c>
      <c r="L46" s="43">
        <v>21</v>
      </c>
      <c r="M46" s="43">
        <v>22</v>
      </c>
      <c r="N46" s="21">
        <f t="shared" si="15"/>
        <v>3.275</v>
      </c>
      <c r="O46" s="21">
        <f t="shared" si="16"/>
        <v>3.406</v>
      </c>
      <c r="P46" s="21">
        <f t="shared" si="17"/>
        <v>3.537</v>
      </c>
      <c r="Q46" s="21"/>
      <c r="R46" s="21"/>
      <c r="S46" s="21"/>
      <c r="T46" s="58"/>
      <c r="U46" s="58"/>
      <c r="V46" s="58"/>
    </row>
    <row r="47" spans="1:22">
      <c r="A47" s="31"/>
      <c r="B47" s="40"/>
      <c r="C47" s="41"/>
      <c r="D47" s="41"/>
      <c r="E47" s="41"/>
      <c r="F47" s="44" t="s">
        <v>43</v>
      </c>
      <c r="G47" s="59">
        <v>147</v>
      </c>
      <c r="H47" s="43">
        <v>80</v>
      </c>
      <c r="I47" s="43">
        <v>90</v>
      </c>
      <c r="J47" s="43">
        <v>100</v>
      </c>
      <c r="K47" s="43">
        <v>60</v>
      </c>
      <c r="L47" s="43">
        <v>70</v>
      </c>
      <c r="M47" s="43">
        <v>80</v>
      </c>
      <c r="N47" s="21">
        <f t="shared" si="15"/>
        <v>11.76</v>
      </c>
      <c r="O47" s="21">
        <f t="shared" si="16"/>
        <v>13.23</v>
      </c>
      <c r="P47" s="21">
        <f t="shared" si="17"/>
        <v>14.7</v>
      </c>
      <c r="Q47" s="21"/>
      <c r="R47" s="21"/>
      <c r="S47" s="21"/>
      <c r="T47" s="58"/>
      <c r="U47" s="58"/>
      <c r="V47" s="58"/>
    </row>
    <row r="48" spans="1:22">
      <c r="A48" s="31"/>
      <c r="B48" s="40"/>
      <c r="C48" s="41"/>
      <c r="D48" s="41"/>
      <c r="E48" s="41"/>
      <c r="F48" s="44" t="s">
        <v>21</v>
      </c>
      <c r="G48" s="59">
        <v>813</v>
      </c>
      <c r="H48" s="43">
        <v>4</v>
      </c>
      <c r="I48" s="43">
        <v>5</v>
      </c>
      <c r="J48" s="43">
        <v>5</v>
      </c>
      <c r="K48" s="43">
        <v>4</v>
      </c>
      <c r="L48" s="43">
        <v>5</v>
      </c>
      <c r="M48" s="43">
        <v>5</v>
      </c>
      <c r="N48" s="21">
        <f t="shared" si="15"/>
        <v>3.252</v>
      </c>
      <c r="O48" s="21">
        <f t="shared" si="16"/>
        <v>4.065</v>
      </c>
      <c r="P48" s="21">
        <f t="shared" si="17"/>
        <v>4.065</v>
      </c>
      <c r="Q48" s="21"/>
      <c r="R48" s="21"/>
      <c r="S48" s="21"/>
      <c r="T48" s="58"/>
      <c r="U48" s="58"/>
      <c r="V48" s="58"/>
    </row>
    <row r="49" ht="15.75" spans="1:22">
      <c r="A49" s="31"/>
      <c r="B49" s="40"/>
      <c r="C49" s="41"/>
      <c r="D49" s="41"/>
      <c r="E49" s="41"/>
      <c r="F49" s="45" t="s">
        <v>24</v>
      </c>
      <c r="G49" s="59">
        <v>84</v>
      </c>
      <c r="H49" s="46">
        <v>0.1</v>
      </c>
      <c r="I49" s="46">
        <v>0.2</v>
      </c>
      <c r="J49" s="46">
        <v>0.3</v>
      </c>
      <c r="K49" s="46">
        <v>0.1</v>
      </c>
      <c r="L49" s="46">
        <v>0.2</v>
      </c>
      <c r="M49" s="46">
        <v>0.3</v>
      </c>
      <c r="N49" s="21">
        <f t="shared" si="15"/>
        <v>0.0084</v>
      </c>
      <c r="O49" s="21">
        <f t="shared" si="16"/>
        <v>0.0168</v>
      </c>
      <c r="P49" s="21">
        <f t="shared" si="17"/>
        <v>0.0252</v>
      </c>
      <c r="Q49" s="21"/>
      <c r="R49" s="21"/>
      <c r="S49" s="21"/>
      <c r="T49" s="58"/>
      <c r="U49" s="58"/>
      <c r="V49" s="58"/>
    </row>
    <row r="50" spans="1:22">
      <c r="A50" s="31"/>
      <c r="B50" s="40"/>
      <c r="C50" s="41"/>
      <c r="D50" s="41"/>
      <c r="E50" s="41"/>
      <c r="F50" s="44" t="s">
        <v>98</v>
      </c>
      <c r="G50" s="59">
        <v>1200</v>
      </c>
      <c r="H50" s="21">
        <v>0.01</v>
      </c>
      <c r="I50" s="21">
        <v>0.01</v>
      </c>
      <c r="J50" s="21">
        <v>0.01</v>
      </c>
      <c r="K50" s="21">
        <v>0.01</v>
      </c>
      <c r="L50" s="21">
        <v>0.01</v>
      </c>
      <c r="M50" s="21">
        <v>0.01</v>
      </c>
      <c r="N50" s="21">
        <f t="shared" si="15"/>
        <v>0.012</v>
      </c>
      <c r="O50" s="21">
        <f t="shared" si="16"/>
        <v>0.012</v>
      </c>
      <c r="P50" s="21">
        <f t="shared" si="17"/>
        <v>0.012</v>
      </c>
      <c r="Q50" s="21"/>
      <c r="R50" s="21"/>
      <c r="S50" s="21"/>
      <c r="T50" s="58"/>
      <c r="U50" s="58"/>
      <c r="V50" s="58"/>
    </row>
    <row r="51" ht="15.75" customHeight="1" spans="1:22">
      <c r="A51" s="31"/>
      <c r="B51" s="40"/>
      <c r="C51" s="41"/>
      <c r="D51" s="41"/>
      <c r="E51" s="41"/>
      <c r="F51" s="44" t="s">
        <v>99</v>
      </c>
      <c r="G51" s="59">
        <v>2500</v>
      </c>
      <c r="H51" s="59">
        <v>5</v>
      </c>
      <c r="I51" s="59">
        <v>5</v>
      </c>
      <c r="J51" s="59">
        <v>5</v>
      </c>
      <c r="K51" s="59">
        <v>3</v>
      </c>
      <c r="L51" s="59">
        <v>3</v>
      </c>
      <c r="M51" s="59">
        <v>3</v>
      </c>
      <c r="N51" s="21">
        <f t="shared" si="15"/>
        <v>12.5</v>
      </c>
      <c r="O51" s="21">
        <f t="shared" si="16"/>
        <v>12.5</v>
      </c>
      <c r="P51" s="21">
        <f t="shared" si="17"/>
        <v>12.5</v>
      </c>
      <c r="Q51" s="21"/>
      <c r="R51" s="21"/>
      <c r="S51" s="21"/>
      <c r="T51" s="58"/>
      <c r="U51" s="58"/>
      <c r="V51" s="58"/>
    </row>
    <row r="52" ht="15.75" spans="1:22">
      <c r="A52" s="31"/>
      <c r="B52" s="40" t="s">
        <v>25</v>
      </c>
      <c r="C52" s="53">
        <v>200</v>
      </c>
      <c r="D52" s="53">
        <v>200</v>
      </c>
      <c r="E52" s="53">
        <v>200</v>
      </c>
      <c r="F52" s="45" t="s">
        <v>26</v>
      </c>
      <c r="G52" s="21">
        <v>3500</v>
      </c>
      <c r="H52" s="43">
        <v>7</v>
      </c>
      <c r="I52" s="43">
        <v>7</v>
      </c>
      <c r="J52" s="43">
        <v>7</v>
      </c>
      <c r="K52" s="43">
        <v>7</v>
      </c>
      <c r="L52" s="43">
        <v>7</v>
      </c>
      <c r="M52" s="43">
        <v>7</v>
      </c>
      <c r="N52" s="21">
        <f t="shared" si="15"/>
        <v>24.5</v>
      </c>
      <c r="O52" s="21">
        <f t="shared" si="16"/>
        <v>24.5</v>
      </c>
      <c r="P52" s="21">
        <f t="shared" si="17"/>
        <v>24.5</v>
      </c>
      <c r="Q52" s="68">
        <f>SUM(N52:N54)</f>
        <v>114.746</v>
      </c>
      <c r="R52" s="68">
        <f t="shared" ref="R52:S52" si="18">SUM(O52:O54)</f>
        <v>114.746</v>
      </c>
      <c r="S52" s="68">
        <f t="shared" si="18"/>
        <v>114.746</v>
      </c>
      <c r="T52" s="69">
        <f>Q52*1.56</f>
        <v>179.00376</v>
      </c>
      <c r="U52" s="69">
        <f>R52*1.56</f>
        <v>179.00376</v>
      </c>
      <c r="V52" s="21">
        <f>(S52*1.56)</f>
        <v>179.00376</v>
      </c>
    </row>
    <row r="53" ht="15.75" spans="1:22">
      <c r="A53" s="31"/>
      <c r="B53" s="40"/>
      <c r="C53" s="53"/>
      <c r="D53" s="53"/>
      <c r="E53" s="53"/>
      <c r="F53" s="45" t="s">
        <v>27</v>
      </c>
      <c r="G53" s="21">
        <v>494</v>
      </c>
      <c r="H53" s="43">
        <v>180</v>
      </c>
      <c r="I53" s="43">
        <v>180</v>
      </c>
      <c r="J53" s="43">
        <v>180</v>
      </c>
      <c r="K53" s="43">
        <v>180</v>
      </c>
      <c r="L53" s="43">
        <v>180</v>
      </c>
      <c r="M53" s="43">
        <v>180</v>
      </c>
      <c r="N53" s="21">
        <f t="shared" si="15"/>
        <v>88.92</v>
      </c>
      <c r="O53" s="21">
        <f t="shared" si="16"/>
        <v>88.92</v>
      </c>
      <c r="P53" s="21">
        <f t="shared" si="17"/>
        <v>88.92</v>
      </c>
      <c r="Q53" s="68"/>
      <c r="R53" s="68"/>
      <c r="S53" s="68"/>
      <c r="T53" s="69"/>
      <c r="U53" s="69"/>
      <c r="V53" s="21"/>
    </row>
    <row r="54" customHeight="1" spans="1:22">
      <c r="A54" s="31"/>
      <c r="B54" s="40"/>
      <c r="C54" s="53"/>
      <c r="D54" s="53"/>
      <c r="E54" s="53"/>
      <c r="F54" s="45" t="s">
        <v>28</v>
      </c>
      <c r="G54" s="21">
        <v>442</v>
      </c>
      <c r="H54" s="43">
        <v>3</v>
      </c>
      <c r="I54" s="43">
        <v>3</v>
      </c>
      <c r="J54" s="43">
        <v>3</v>
      </c>
      <c r="K54" s="43">
        <v>3</v>
      </c>
      <c r="L54" s="43">
        <v>3</v>
      </c>
      <c r="M54" s="43">
        <v>3</v>
      </c>
      <c r="N54" s="21">
        <f t="shared" si="15"/>
        <v>1.326</v>
      </c>
      <c r="O54" s="21">
        <f t="shared" si="16"/>
        <v>1.326</v>
      </c>
      <c r="P54" s="21">
        <f t="shared" si="17"/>
        <v>1.326</v>
      </c>
      <c r="Q54" s="68"/>
      <c r="R54" s="68"/>
      <c r="S54" s="68"/>
      <c r="T54" s="69"/>
      <c r="U54" s="69"/>
      <c r="V54" s="21"/>
    </row>
    <row r="55" customHeight="1" spans="1:22">
      <c r="A55" s="31"/>
      <c r="B55" s="63" t="s">
        <v>93</v>
      </c>
      <c r="C55" s="53">
        <v>120</v>
      </c>
      <c r="D55" s="53">
        <v>120</v>
      </c>
      <c r="E55" s="53">
        <v>120</v>
      </c>
      <c r="F55" s="45" t="s">
        <v>30</v>
      </c>
      <c r="G55" s="21">
        <v>768</v>
      </c>
      <c r="H55" s="43">
        <v>150</v>
      </c>
      <c r="I55" s="43">
        <v>150</v>
      </c>
      <c r="J55" s="43">
        <v>150</v>
      </c>
      <c r="K55" s="43">
        <v>120</v>
      </c>
      <c r="L55" s="43">
        <v>120</v>
      </c>
      <c r="M55" s="43">
        <v>120</v>
      </c>
      <c r="N55" s="21">
        <f t="shared" si="15"/>
        <v>115.2</v>
      </c>
      <c r="O55" s="21">
        <f t="shared" si="16"/>
        <v>115.2</v>
      </c>
      <c r="P55" s="21">
        <f t="shared" si="17"/>
        <v>115.2</v>
      </c>
      <c r="Q55" s="76">
        <f>SUM(N55)</f>
        <v>115.2</v>
      </c>
      <c r="R55" s="76">
        <f t="shared" ref="R55:S56" si="19">SUM(O55)</f>
        <v>115.2</v>
      </c>
      <c r="S55" s="76">
        <f t="shared" si="19"/>
        <v>115.2</v>
      </c>
      <c r="T55" s="75">
        <f>(Q55*1.56)</f>
        <v>179.712</v>
      </c>
      <c r="U55" s="75">
        <f>(R55*1.56)</f>
        <v>179.712</v>
      </c>
      <c r="V55" s="75">
        <f>(S55*1.56)</f>
        <v>179.712</v>
      </c>
    </row>
    <row r="56" spans="1:22">
      <c r="A56" s="31"/>
      <c r="B56" s="54" t="s">
        <v>31</v>
      </c>
      <c r="C56" s="59">
        <v>30</v>
      </c>
      <c r="D56" s="59">
        <v>50</v>
      </c>
      <c r="E56" s="59">
        <v>50</v>
      </c>
      <c r="F56" s="54" t="s">
        <v>49</v>
      </c>
      <c r="G56" s="53">
        <v>455</v>
      </c>
      <c r="H56" s="43">
        <v>30</v>
      </c>
      <c r="I56" s="43">
        <v>50</v>
      </c>
      <c r="J56" s="43">
        <v>50</v>
      </c>
      <c r="K56" s="43">
        <v>30</v>
      </c>
      <c r="L56" s="43">
        <v>50</v>
      </c>
      <c r="M56" s="43">
        <v>50</v>
      </c>
      <c r="N56" s="21">
        <f t="shared" si="15"/>
        <v>13.65</v>
      </c>
      <c r="O56" s="21">
        <f t="shared" si="16"/>
        <v>22.75</v>
      </c>
      <c r="P56" s="21">
        <f t="shared" si="17"/>
        <v>22.75</v>
      </c>
      <c r="Q56" s="21">
        <f>SUM(N56)</f>
        <v>13.65</v>
      </c>
      <c r="R56" s="21">
        <f t="shared" si="19"/>
        <v>22.75</v>
      </c>
      <c r="S56" s="21">
        <f t="shared" si="19"/>
        <v>22.75</v>
      </c>
      <c r="T56" s="75">
        <f>(Q56*1.56)</f>
        <v>21.294</v>
      </c>
      <c r="U56" s="75">
        <f>(R56*1.56)</f>
        <v>35.49</v>
      </c>
      <c r="V56" s="75">
        <f>(S56*1.56)</f>
        <v>35.49</v>
      </c>
    </row>
    <row r="57" spans="1:22">
      <c r="A57" s="31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77">
        <f t="shared" ref="Q57:V57" si="20">SUM(Q44:Q56)</f>
        <v>494.2434</v>
      </c>
      <c r="R57" s="77">
        <f t="shared" si="20"/>
        <v>520.6168</v>
      </c>
      <c r="S57" s="77">
        <f t="shared" si="20"/>
        <v>537.0772</v>
      </c>
      <c r="T57" s="77">
        <f t="shared" si="20"/>
        <v>771.019704</v>
      </c>
      <c r="U57" s="77">
        <f t="shared" si="20"/>
        <v>812.162208</v>
      </c>
      <c r="V57" s="77">
        <f t="shared" si="20"/>
        <v>837.840432</v>
      </c>
    </row>
    <row r="58" ht="17.25" customHeight="1" spans="1:22">
      <c r="A58" s="31"/>
      <c r="B58" s="37" t="s">
        <v>60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44"/>
      <c r="R58" s="57"/>
      <c r="S58" s="57"/>
      <c r="T58" s="57"/>
      <c r="U58" s="57"/>
      <c r="V58" s="57"/>
    </row>
    <row r="59" ht="21" customHeight="1" spans="1:22">
      <c r="A59" s="31"/>
      <c r="B59" s="40" t="s">
        <v>100</v>
      </c>
      <c r="C59" s="55">
        <v>70</v>
      </c>
      <c r="D59" s="55">
        <v>90</v>
      </c>
      <c r="E59" s="55">
        <v>100</v>
      </c>
      <c r="F59" s="44" t="s">
        <v>101</v>
      </c>
      <c r="G59" s="17">
        <v>3300</v>
      </c>
      <c r="H59" s="59">
        <v>80</v>
      </c>
      <c r="I59" s="64">
        <v>98</v>
      </c>
      <c r="J59" s="59">
        <v>105</v>
      </c>
      <c r="K59" s="59">
        <v>74</v>
      </c>
      <c r="L59" s="59">
        <v>77</v>
      </c>
      <c r="M59" s="59">
        <v>98</v>
      </c>
      <c r="N59" s="21">
        <f t="shared" ref="N59:N75" si="21">H59*G59/1000</f>
        <v>264</v>
      </c>
      <c r="O59" s="21">
        <f t="shared" ref="O59:O75" si="22">I59*G59/1000</f>
        <v>323.4</v>
      </c>
      <c r="P59" s="21">
        <f t="shared" ref="P59:P75" si="23">J59*G59/1000</f>
        <v>346.5</v>
      </c>
      <c r="Q59" s="21">
        <f>SUM(N59:N63)</f>
        <v>278.6814</v>
      </c>
      <c r="R59" s="21">
        <f t="shared" ref="R59:S59" si="24">SUM(O59:O63)</f>
        <v>340.2818</v>
      </c>
      <c r="S59" s="21">
        <f t="shared" si="24"/>
        <v>368.8062</v>
      </c>
      <c r="T59" s="58">
        <f>Q59*1.56</f>
        <v>434.742984</v>
      </c>
      <c r="U59" s="58">
        <f>R59*1</f>
        <v>340.2818</v>
      </c>
      <c r="V59" s="58">
        <f>S59*1.56</f>
        <v>575.337672</v>
      </c>
    </row>
    <row r="60" spans="1:22">
      <c r="A60" s="31"/>
      <c r="B60" s="40"/>
      <c r="C60" s="55"/>
      <c r="D60" s="55"/>
      <c r="E60" s="55"/>
      <c r="F60" s="54" t="s">
        <v>102</v>
      </c>
      <c r="G60" s="17">
        <v>117</v>
      </c>
      <c r="H60" s="59">
        <v>6</v>
      </c>
      <c r="I60" s="64">
        <v>10</v>
      </c>
      <c r="J60" s="59">
        <v>10</v>
      </c>
      <c r="K60" s="59">
        <v>5</v>
      </c>
      <c r="L60" s="59">
        <v>8</v>
      </c>
      <c r="M60" s="59">
        <v>10</v>
      </c>
      <c r="N60" s="21">
        <f t="shared" si="21"/>
        <v>0.702</v>
      </c>
      <c r="O60" s="21">
        <f t="shared" si="22"/>
        <v>1.17</v>
      </c>
      <c r="P60" s="21">
        <f t="shared" si="23"/>
        <v>1.17</v>
      </c>
      <c r="Q60" s="21"/>
      <c r="R60" s="21"/>
      <c r="S60" s="21"/>
      <c r="T60" s="58"/>
      <c r="U60" s="58"/>
      <c r="V60" s="58"/>
    </row>
    <row r="61" ht="15.75" customHeight="1" spans="1:22">
      <c r="A61" s="31"/>
      <c r="B61" s="40"/>
      <c r="C61" s="55"/>
      <c r="D61" s="55"/>
      <c r="E61" s="55"/>
      <c r="F61" s="44" t="s">
        <v>103</v>
      </c>
      <c r="G61" s="17">
        <v>862</v>
      </c>
      <c r="H61" s="59">
        <v>13</v>
      </c>
      <c r="I61" s="64">
        <v>15</v>
      </c>
      <c r="J61" s="59">
        <v>20</v>
      </c>
      <c r="K61" s="59">
        <v>13</v>
      </c>
      <c r="L61" s="59">
        <v>15</v>
      </c>
      <c r="M61" s="59">
        <v>20</v>
      </c>
      <c r="N61" s="21">
        <f t="shared" si="21"/>
        <v>11.206</v>
      </c>
      <c r="O61" s="21">
        <f t="shared" si="22"/>
        <v>12.93</v>
      </c>
      <c r="P61" s="21">
        <f t="shared" si="23"/>
        <v>17.24</v>
      </c>
      <c r="Q61" s="21"/>
      <c r="R61" s="21"/>
      <c r="S61" s="21"/>
      <c r="T61" s="58"/>
      <c r="U61" s="58"/>
      <c r="V61" s="58"/>
    </row>
    <row r="62" spans="1:22">
      <c r="A62" s="31"/>
      <c r="B62" s="40"/>
      <c r="C62" s="55"/>
      <c r="D62" s="55"/>
      <c r="E62" s="55"/>
      <c r="F62" s="44" t="s">
        <v>37</v>
      </c>
      <c r="G62" s="17">
        <v>553</v>
      </c>
      <c r="H62" s="59">
        <v>5</v>
      </c>
      <c r="I62" s="64">
        <v>5</v>
      </c>
      <c r="J62" s="59">
        <v>7</v>
      </c>
      <c r="K62" s="59">
        <v>5</v>
      </c>
      <c r="L62" s="64">
        <v>5</v>
      </c>
      <c r="M62" s="59">
        <v>7</v>
      </c>
      <c r="N62" s="21">
        <f t="shared" si="21"/>
        <v>2.765</v>
      </c>
      <c r="O62" s="21">
        <f t="shared" si="22"/>
        <v>2.765</v>
      </c>
      <c r="P62" s="21">
        <f t="shared" si="23"/>
        <v>3.871</v>
      </c>
      <c r="Q62" s="21"/>
      <c r="R62" s="21"/>
      <c r="S62" s="21"/>
      <c r="T62" s="58"/>
      <c r="U62" s="58"/>
      <c r="V62" s="58"/>
    </row>
    <row r="63" ht="15.75" spans="1:22">
      <c r="A63" s="31"/>
      <c r="B63" s="40"/>
      <c r="C63" s="55"/>
      <c r="D63" s="55"/>
      <c r="E63" s="55"/>
      <c r="F63" s="45" t="s">
        <v>24</v>
      </c>
      <c r="G63" s="21">
        <v>84</v>
      </c>
      <c r="H63" s="46">
        <v>0.1</v>
      </c>
      <c r="I63" s="64">
        <v>0.2</v>
      </c>
      <c r="J63" s="46">
        <v>0.3</v>
      </c>
      <c r="K63" s="46">
        <v>0.1</v>
      </c>
      <c r="L63" s="64">
        <v>0.2</v>
      </c>
      <c r="M63" s="46">
        <v>0.3</v>
      </c>
      <c r="N63" s="21">
        <f t="shared" si="21"/>
        <v>0.0084</v>
      </c>
      <c r="O63" s="21">
        <f t="shared" si="22"/>
        <v>0.0168</v>
      </c>
      <c r="P63" s="21">
        <f t="shared" si="23"/>
        <v>0.0252</v>
      </c>
      <c r="Q63" s="21"/>
      <c r="R63" s="21"/>
      <c r="S63" s="21"/>
      <c r="T63" s="58"/>
      <c r="U63" s="58"/>
      <c r="V63" s="58"/>
    </row>
    <row r="64" ht="15.75" customHeight="1" spans="1:22">
      <c r="A64" s="31"/>
      <c r="B64" s="40"/>
      <c r="C64" s="55"/>
      <c r="D64" s="55"/>
      <c r="E64" s="55"/>
      <c r="F64" s="44" t="s">
        <v>21</v>
      </c>
      <c r="G64" s="21">
        <v>813</v>
      </c>
      <c r="H64" s="43">
        <v>1</v>
      </c>
      <c r="I64" s="64">
        <v>2</v>
      </c>
      <c r="J64" s="43">
        <v>3</v>
      </c>
      <c r="K64" s="43">
        <v>1</v>
      </c>
      <c r="L64" s="64">
        <v>2</v>
      </c>
      <c r="M64" s="43">
        <v>3</v>
      </c>
      <c r="N64" s="21">
        <f t="shared" si="21"/>
        <v>0.813</v>
      </c>
      <c r="O64" s="21">
        <f t="shared" si="22"/>
        <v>1.626</v>
      </c>
      <c r="P64" s="21">
        <f t="shared" si="23"/>
        <v>2.439</v>
      </c>
      <c r="Q64" s="21">
        <f>SUM(N64:N69)</f>
        <v>57.7764</v>
      </c>
      <c r="R64" s="21">
        <f t="shared" ref="R64:S64" si="25">SUM(O64:O69)</f>
        <v>73.1188</v>
      </c>
      <c r="S64" s="21">
        <f t="shared" si="25"/>
        <v>88.1392</v>
      </c>
      <c r="T64" s="58">
        <f>Q64*1.56</f>
        <v>90.131184</v>
      </c>
      <c r="U64" s="58">
        <f>R64*1.56</f>
        <v>114.065328</v>
      </c>
      <c r="V64" s="58">
        <f>S64*1.56</f>
        <v>137.497152</v>
      </c>
    </row>
    <row r="65" ht="15.75" customHeight="1" spans="1:22">
      <c r="A65" s="31"/>
      <c r="B65" s="78" t="s">
        <v>104</v>
      </c>
      <c r="C65" s="79">
        <v>130</v>
      </c>
      <c r="D65" s="79">
        <v>150</v>
      </c>
      <c r="E65" s="79">
        <v>180</v>
      </c>
      <c r="F65" s="80" t="s">
        <v>105</v>
      </c>
      <c r="G65" s="68">
        <v>322</v>
      </c>
      <c r="H65" s="81">
        <v>30</v>
      </c>
      <c r="I65" s="81">
        <v>38</v>
      </c>
      <c r="J65" s="81">
        <v>45</v>
      </c>
      <c r="K65" s="81">
        <v>30</v>
      </c>
      <c r="L65" s="81">
        <v>38</v>
      </c>
      <c r="M65" s="81">
        <v>45</v>
      </c>
      <c r="N65" s="21">
        <f t="shared" si="21"/>
        <v>9.66</v>
      </c>
      <c r="O65" s="21">
        <f t="shared" si="22"/>
        <v>12.236</v>
      </c>
      <c r="P65" s="21">
        <f t="shared" si="23"/>
        <v>14.49</v>
      </c>
      <c r="Q65" s="21"/>
      <c r="R65" s="21"/>
      <c r="S65" s="21"/>
      <c r="T65" s="58"/>
      <c r="U65" s="58"/>
      <c r="V65" s="58"/>
    </row>
    <row r="66" ht="15.75" customHeight="1" spans="1:22">
      <c r="A66" s="31"/>
      <c r="B66" s="78"/>
      <c r="C66" s="79"/>
      <c r="D66" s="79"/>
      <c r="E66" s="79"/>
      <c r="F66" s="80" t="s">
        <v>44</v>
      </c>
      <c r="G66" s="68">
        <v>131</v>
      </c>
      <c r="H66" s="81">
        <v>60</v>
      </c>
      <c r="I66" s="81">
        <v>65</v>
      </c>
      <c r="J66" s="81">
        <v>70</v>
      </c>
      <c r="K66" s="81">
        <v>54</v>
      </c>
      <c r="L66" s="81">
        <v>59</v>
      </c>
      <c r="M66" s="81">
        <v>66</v>
      </c>
      <c r="N66" s="21">
        <f t="shared" si="21"/>
        <v>7.86</v>
      </c>
      <c r="O66" s="21">
        <f t="shared" si="22"/>
        <v>8.515</v>
      </c>
      <c r="P66" s="21">
        <f t="shared" si="23"/>
        <v>9.17</v>
      </c>
      <c r="Q66" s="21"/>
      <c r="R66" s="21"/>
      <c r="S66" s="21"/>
      <c r="T66" s="58"/>
      <c r="U66" s="58"/>
      <c r="V66" s="58"/>
    </row>
    <row r="67" ht="15.75" customHeight="1" spans="1:22">
      <c r="A67" s="31"/>
      <c r="B67" s="78"/>
      <c r="C67" s="79"/>
      <c r="D67" s="79"/>
      <c r="E67" s="79"/>
      <c r="F67" s="82" t="s">
        <v>106</v>
      </c>
      <c r="G67" s="68">
        <v>1500</v>
      </c>
      <c r="H67" s="79">
        <v>18</v>
      </c>
      <c r="I67" s="79">
        <v>20</v>
      </c>
      <c r="J67" s="79">
        <v>22</v>
      </c>
      <c r="K67" s="79">
        <v>18</v>
      </c>
      <c r="L67" s="79">
        <v>20</v>
      </c>
      <c r="M67" s="79">
        <v>22</v>
      </c>
      <c r="N67" s="21">
        <f t="shared" si="21"/>
        <v>27</v>
      </c>
      <c r="O67" s="21">
        <f t="shared" si="22"/>
        <v>30</v>
      </c>
      <c r="P67" s="21">
        <f t="shared" si="23"/>
        <v>33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78"/>
      <c r="C68" s="79"/>
      <c r="D68" s="79"/>
      <c r="E68" s="79"/>
      <c r="F68" s="83" t="s">
        <v>41</v>
      </c>
      <c r="G68" s="84">
        <v>4145</v>
      </c>
      <c r="H68" s="81">
        <v>3</v>
      </c>
      <c r="I68" s="81">
        <v>5</v>
      </c>
      <c r="J68" s="81">
        <v>7</v>
      </c>
      <c r="K68" s="81">
        <v>3</v>
      </c>
      <c r="L68" s="81">
        <v>5</v>
      </c>
      <c r="M68" s="81">
        <v>7</v>
      </c>
      <c r="N68" s="21">
        <f t="shared" si="21"/>
        <v>12.435</v>
      </c>
      <c r="O68" s="21">
        <f t="shared" si="22"/>
        <v>20.725</v>
      </c>
      <c r="P68" s="21">
        <f t="shared" si="23"/>
        <v>29.015</v>
      </c>
      <c r="Q68" s="21"/>
      <c r="R68" s="21"/>
      <c r="S68" s="21"/>
      <c r="T68" s="58"/>
      <c r="U68" s="58"/>
      <c r="V68" s="58"/>
    </row>
    <row r="69" customHeight="1" spans="1:22">
      <c r="A69" s="31"/>
      <c r="B69" s="78"/>
      <c r="C69" s="79"/>
      <c r="D69" s="79"/>
      <c r="E69" s="79"/>
      <c r="F69" s="80" t="s">
        <v>24</v>
      </c>
      <c r="G69" s="68">
        <v>84</v>
      </c>
      <c r="H69" s="85">
        <v>0.1</v>
      </c>
      <c r="I69" s="85">
        <v>0.2</v>
      </c>
      <c r="J69" s="85">
        <v>0.3</v>
      </c>
      <c r="K69" s="85">
        <v>0.1</v>
      </c>
      <c r="L69" s="85">
        <v>0.2</v>
      </c>
      <c r="M69" s="85">
        <v>0.3</v>
      </c>
      <c r="N69" s="21">
        <f t="shared" si="21"/>
        <v>0.0084</v>
      </c>
      <c r="O69" s="21">
        <f t="shared" si="22"/>
        <v>0.0168</v>
      </c>
      <c r="P69" s="21">
        <f t="shared" si="23"/>
        <v>0.0252</v>
      </c>
      <c r="Q69" s="21"/>
      <c r="R69" s="21"/>
      <c r="S69" s="21"/>
      <c r="T69" s="58"/>
      <c r="U69" s="58"/>
      <c r="V69" s="58"/>
    </row>
    <row r="70" ht="13.5" customHeight="1" spans="1:22">
      <c r="A70" s="31"/>
      <c r="B70" s="40" t="s">
        <v>38</v>
      </c>
      <c r="C70" s="53">
        <v>20</v>
      </c>
      <c r="D70" s="53">
        <v>20</v>
      </c>
      <c r="E70" s="53">
        <v>20</v>
      </c>
      <c r="F70" s="45" t="s">
        <v>39</v>
      </c>
      <c r="G70" s="21">
        <v>1785</v>
      </c>
      <c r="H70" s="46">
        <v>10</v>
      </c>
      <c r="I70" s="46">
        <v>10</v>
      </c>
      <c r="J70" s="46">
        <v>10</v>
      </c>
      <c r="K70" s="46">
        <v>10</v>
      </c>
      <c r="L70" s="46">
        <v>10</v>
      </c>
      <c r="M70" s="46">
        <v>10</v>
      </c>
      <c r="N70" s="21">
        <f t="shared" ref="N70:N74" si="26">H70*G70/1000</f>
        <v>17.85</v>
      </c>
      <c r="O70" s="21">
        <f t="shared" ref="O70:O74" si="27">I70*G70/1000</f>
        <v>17.85</v>
      </c>
      <c r="P70" s="21">
        <f t="shared" ref="P70:P74" si="28">J70*G70/1000</f>
        <v>17.85</v>
      </c>
      <c r="Q70" s="21">
        <f>SUM(N70:N72)</f>
        <v>26.862</v>
      </c>
      <c r="R70" s="21">
        <f t="shared" ref="R70:S70" si="29">SUM(O70:O72)</f>
        <v>26.862</v>
      </c>
      <c r="S70" s="21">
        <f t="shared" si="29"/>
        <v>26.862</v>
      </c>
      <c r="T70" s="70">
        <f>(Q70*1.56)</f>
        <v>41.90472</v>
      </c>
      <c r="U70" s="70">
        <f>(R70*1.56)</f>
        <v>41.90472</v>
      </c>
      <c r="V70" s="70">
        <f>(S70*1.56)</f>
        <v>41.90472</v>
      </c>
    </row>
    <row r="71" ht="15.75" customHeight="1" spans="1:22">
      <c r="A71" s="31"/>
      <c r="B71" s="40"/>
      <c r="C71" s="53"/>
      <c r="D71" s="53"/>
      <c r="E71" s="53"/>
      <c r="F71" s="45" t="s">
        <v>40</v>
      </c>
      <c r="G71" s="21">
        <v>361</v>
      </c>
      <c r="H71" s="46">
        <v>2</v>
      </c>
      <c r="I71" s="46">
        <v>2</v>
      </c>
      <c r="J71" s="46">
        <v>2</v>
      </c>
      <c r="K71" s="46">
        <v>2</v>
      </c>
      <c r="L71" s="46">
        <v>2</v>
      </c>
      <c r="M71" s="46">
        <v>2</v>
      </c>
      <c r="N71" s="21">
        <f t="shared" si="26"/>
        <v>0.722</v>
      </c>
      <c r="O71" s="21">
        <f t="shared" si="27"/>
        <v>0.722</v>
      </c>
      <c r="P71" s="21">
        <f t="shared" si="28"/>
        <v>0.722</v>
      </c>
      <c r="Q71" s="21"/>
      <c r="R71" s="21"/>
      <c r="S71" s="21"/>
      <c r="T71" s="70"/>
      <c r="U71" s="70"/>
      <c r="V71" s="70"/>
    </row>
    <row r="72" ht="15.75" customHeight="1" spans="1:22">
      <c r="A72" s="31"/>
      <c r="B72" s="40"/>
      <c r="C72" s="53"/>
      <c r="D72" s="53"/>
      <c r="E72" s="53"/>
      <c r="F72" s="45" t="s">
        <v>41</v>
      </c>
      <c r="G72" s="21">
        <v>4145</v>
      </c>
      <c r="H72" s="46">
        <v>2</v>
      </c>
      <c r="I72" s="46">
        <v>2</v>
      </c>
      <c r="J72" s="46">
        <v>2</v>
      </c>
      <c r="K72" s="46">
        <v>2</v>
      </c>
      <c r="L72" s="46">
        <v>2</v>
      </c>
      <c r="M72" s="46">
        <v>2</v>
      </c>
      <c r="N72" s="21">
        <f t="shared" si="26"/>
        <v>8.29</v>
      </c>
      <c r="O72" s="21">
        <f t="shared" si="27"/>
        <v>8.29</v>
      </c>
      <c r="P72" s="21">
        <f t="shared" si="28"/>
        <v>8.29</v>
      </c>
      <c r="Q72" s="21"/>
      <c r="R72" s="21"/>
      <c r="S72" s="21"/>
      <c r="T72" s="70"/>
      <c r="U72" s="70"/>
      <c r="V72" s="70"/>
    </row>
    <row r="73" ht="15.75" customHeight="1" spans="1:22">
      <c r="A73" s="31"/>
      <c r="B73" s="40" t="s">
        <v>86</v>
      </c>
      <c r="C73" s="55">
        <v>200</v>
      </c>
      <c r="D73" s="55">
        <v>200</v>
      </c>
      <c r="E73" s="55">
        <v>200</v>
      </c>
      <c r="F73" s="44" t="s">
        <v>63</v>
      </c>
      <c r="G73" s="21">
        <v>768</v>
      </c>
      <c r="H73" s="53">
        <v>143</v>
      </c>
      <c r="I73" s="53">
        <v>143</v>
      </c>
      <c r="J73" s="53">
        <v>143</v>
      </c>
      <c r="K73" s="53">
        <v>100</v>
      </c>
      <c r="L73" s="53">
        <v>100</v>
      </c>
      <c r="M73" s="53">
        <v>100</v>
      </c>
      <c r="N73" s="21">
        <f t="shared" si="26"/>
        <v>109.824</v>
      </c>
      <c r="O73" s="21">
        <f t="shared" si="27"/>
        <v>109.824</v>
      </c>
      <c r="P73" s="21">
        <f t="shared" si="28"/>
        <v>109.824</v>
      </c>
      <c r="Q73" s="21">
        <f>SUM(N73:N74)</f>
        <v>111.15</v>
      </c>
      <c r="R73" s="21">
        <f t="shared" ref="R73:S73" si="30">SUM(O73:O74)</f>
        <v>111.15</v>
      </c>
      <c r="S73" s="21">
        <f t="shared" si="30"/>
        <v>111.15</v>
      </c>
      <c r="T73" s="58">
        <f>Q73*1.56</f>
        <v>173.394</v>
      </c>
      <c r="U73" s="58">
        <f>R73*1.56</f>
        <v>173.394</v>
      </c>
      <c r="V73" s="58">
        <f>S73*1.56</f>
        <v>173.394</v>
      </c>
    </row>
    <row r="74" ht="15.75" customHeight="1" spans="1:22">
      <c r="A74" s="31"/>
      <c r="B74" s="40"/>
      <c r="C74" s="55"/>
      <c r="D74" s="55"/>
      <c r="E74" s="55"/>
      <c r="F74" s="42" t="s">
        <v>28</v>
      </c>
      <c r="G74" s="21">
        <v>442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43">
        <v>3</v>
      </c>
      <c r="N74" s="21">
        <f t="shared" si="26"/>
        <v>1.326</v>
      </c>
      <c r="O74" s="21">
        <f t="shared" si="27"/>
        <v>1.326</v>
      </c>
      <c r="P74" s="21">
        <f t="shared" si="28"/>
        <v>1.326</v>
      </c>
      <c r="Q74" s="21"/>
      <c r="R74" s="21"/>
      <c r="S74" s="21"/>
      <c r="T74" s="58"/>
      <c r="U74" s="58"/>
      <c r="V74" s="58"/>
    </row>
    <row r="75" spans="1:22">
      <c r="A75" s="31"/>
      <c r="B75" s="54" t="s">
        <v>31</v>
      </c>
      <c r="C75" s="59">
        <v>30</v>
      </c>
      <c r="D75" s="59">
        <v>50</v>
      </c>
      <c r="E75" s="59">
        <v>50</v>
      </c>
      <c r="F75" s="54" t="s">
        <v>49</v>
      </c>
      <c r="G75" s="53">
        <v>455</v>
      </c>
      <c r="H75" s="43">
        <v>30</v>
      </c>
      <c r="I75" s="43">
        <v>50</v>
      </c>
      <c r="J75" s="43">
        <v>50</v>
      </c>
      <c r="K75" s="43">
        <v>30</v>
      </c>
      <c r="L75" s="43">
        <v>50</v>
      </c>
      <c r="M75" s="43">
        <v>50</v>
      </c>
      <c r="N75" s="21">
        <f t="shared" si="21"/>
        <v>13.65</v>
      </c>
      <c r="O75" s="21">
        <f t="shared" si="22"/>
        <v>22.75</v>
      </c>
      <c r="P75" s="21">
        <f t="shared" si="23"/>
        <v>22.75</v>
      </c>
      <c r="Q75" s="21">
        <f>SUM(N75)</f>
        <v>13.65</v>
      </c>
      <c r="R75" s="21">
        <f t="shared" ref="R75:S75" si="31">SUM(O75)</f>
        <v>22.75</v>
      </c>
      <c r="S75" s="21">
        <f t="shared" si="31"/>
        <v>22.75</v>
      </c>
      <c r="T75" s="58">
        <f>Q75*1.56</f>
        <v>21.294</v>
      </c>
      <c r="U75" s="58">
        <f>R75*1.56</f>
        <v>35.49</v>
      </c>
      <c r="V75" s="58">
        <f>S75*1.56</f>
        <v>35.49</v>
      </c>
    </row>
    <row r="76" spans="1:22">
      <c r="A76" s="31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24"/>
      <c r="O76" s="24"/>
      <c r="P76" s="24"/>
      <c r="Q76" s="24">
        <f t="shared" ref="Q76:V76" si="32">SUM(Q59:Q75)</f>
        <v>488.1198</v>
      </c>
      <c r="R76" s="24">
        <f t="shared" si="32"/>
        <v>574.1626</v>
      </c>
      <c r="S76" s="24">
        <f t="shared" si="32"/>
        <v>617.7074</v>
      </c>
      <c r="T76" s="24">
        <f t="shared" si="32"/>
        <v>761.466888</v>
      </c>
      <c r="U76" s="24">
        <f t="shared" si="32"/>
        <v>705.135848</v>
      </c>
      <c r="V76" s="24">
        <f t="shared" si="32"/>
        <v>963.623544</v>
      </c>
    </row>
    <row r="77" spans="1:22">
      <c r="A77" s="31"/>
      <c r="B77" s="37" t="s">
        <v>78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44"/>
      <c r="R77" s="57"/>
      <c r="S77" s="57"/>
      <c r="T77" s="57"/>
      <c r="U77" s="57"/>
      <c r="V77" s="57"/>
    </row>
    <row r="78" spans="1:22">
      <c r="A78" s="31"/>
      <c r="B78" s="55" t="s">
        <v>107</v>
      </c>
      <c r="C78" s="55">
        <v>60</v>
      </c>
      <c r="D78" s="55">
        <v>80</v>
      </c>
      <c r="E78" s="55">
        <v>100</v>
      </c>
      <c r="F78" s="40" t="s">
        <v>108</v>
      </c>
      <c r="G78" s="55">
        <v>207</v>
      </c>
      <c r="H78" s="55">
        <v>30</v>
      </c>
      <c r="I78" s="55">
        <v>40</v>
      </c>
      <c r="J78" s="55">
        <v>48</v>
      </c>
      <c r="K78" s="55">
        <v>26</v>
      </c>
      <c r="L78" s="55">
        <v>29</v>
      </c>
      <c r="M78" s="55">
        <v>31</v>
      </c>
      <c r="N78" s="21">
        <f t="shared" ref="N78:N81" si="33">H78*G78/1000</f>
        <v>6.21</v>
      </c>
      <c r="O78" s="21">
        <f t="shared" ref="O78:O81" si="34">I78*G78/1000</f>
        <v>8.28</v>
      </c>
      <c r="P78" s="21">
        <f t="shared" ref="P78:P81" si="35">J78*G78/1000</f>
        <v>9.936</v>
      </c>
      <c r="Q78" s="21">
        <f>SUM(N78:N81)</f>
        <v>16.021</v>
      </c>
      <c r="R78" s="21">
        <f t="shared" ref="R78:S78" si="36">SUM(O78:O81)</f>
        <v>22.184</v>
      </c>
      <c r="S78" s="21">
        <f t="shared" si="36"/>
        <v>26.489</v>
      </c>
      <c r="T78" s="58">
        <f>Q78*1.56</f>
        <v>24.99276</v>
      </c>
      <c r="U78" s="58">
        <f>R78*1.56</f>
        <v>34.60704</v>
      </c>
      <c r="V78" s="58">
        <f>S78*1.56</f>
        <v>41.32284</v>
      </c>
    </row>
    <row r="79" spans="1:22">
      <c r="A79" s="31"/>
      <c r="B79" s="37"/>
      <c r="C79" s="55"/>
      <c r="D79" s="55"/>
      <c r="E79" s="55"/>
      <c r="F79" s="40" t="s">
        <v>44</v>
      </c>
      <c r="G79" s="55">
        <v>131</v>
      </c>
      <c r="H79" s="55">
        <v>17</v>
      </c>
      <c r="I79" s="55">
        <v>19</v>
      </c>
      <c r="J79" s="55">
        <v>28</v>
      </c>
      <c r="K79" s="55">
        <v>13</v>
      </c>
      <c r="L79" s="55">
        <v>14</v>
      </c>
      <c r="M79" s="55">
        <v>22</v>
      </c>
      <c r="N79" s="21">
        <f t="shared" si="33"/>
        <v>2.227</v>
      </c>
      <c r="O79" s="21">
        <f t="shared" si="34"/>
        <v>2.489</v>
      </c>
      <c r="P79" s="21">
        <f t="shared" si="35"/>
        <v>3.668</v>
      </c>
      <c r="Q79" s="21"/>
      <c r="R79" s="21"/>
      <c r="S79" s="21"/>
      <c r="T79" s="58"/>
      <c r="U79" s="58"/>
      <c r="V79" s="58"/>
    </row>
    <row r="80" spans="1:22">
      <c r="A80" s="31"/>
      <c r="B80" s="37"/>
      <c r="C80" s="55"/>
      <c r="D80" s="55"/>
      <c r="E80" s="55"/>
      <c r="F80" s="40" t="s">
        <v>109</v>
      </c>
      <c r="G80" s="55">
        <v>147</v>
      </c>
      <c r="H80" s="55">
        <v>35</v>
      </c>
      <c r="I80" s="55">
        <v>50</v>
      </c>
      <c r="J80" s="55">
        <v>60</v>
      </c>
      <c r="K80" s="55">
        <v>28</v>
      </c>
      <c r="L80" s="55">
        <v>33</v>
      </c>
      <c r="M80" s="55">
        <v>42</v>
      </c>
      <c r="N80" s="21">
        <f t="shared" si="33"/>
        <v>5.145</v>
      </c>
      <c r="O80" s="21">
        <f t="shared" si="34"/>
        <v>7.35</v>
      </c>
      <c r="P80" s="21">
        <f t="shared" si="35"/>
        <v>8.82</v>
      </c>
      <c r="Q80" s="21"/>
      <c r="R80" s="21"/>
      <c r="S80" s="21"/>
      <c r="T80" s="58"/>
      <c r="U80" s="58"/>
      <c r="V80" s="58"/>
    </row>
    <row r="81" spans="1:22">
      <c r="A81" s="31"/>
      <c r="B81" s="37"/>
      <c r="C81" s="55"/>
      <c r="D81" s="55"/>
      <c r="E81" s="55"/>
      <c r="F81" s="99" t="s">
        <v>21</v>
      </c>
      <c r="G81" s="21">
        <v>813</v>
      </c>
      <c r="H81" s="55">
        <v>3</v>
      </c>
      <c r="I81" s="55">
        <v>5</v>
      </c>
      <c r="J81" s="55">
        <v>5</v>
      </c>
      <c r="K81" s="55">
        <v>3</v>
      </c>
      <c r="L81" s="55">
        <v>5</v>
      </c>
      <c r="M81" s="55">
        <v>5</v>
      </c>
      <c r="N81" s="21">
        <f t="shared" si="33"/>
        <v>2.439</v>
      </c>
      <c r="O81" s="21">
        <f t="shared" si="34"/>
        <v>4.065</v>
      </c>
      <c r="P81" s="21">
        <f t="shared" si="35"/>
        <v>4.065</v>
      </c>
      <c r="Q81" s="21"/>
      <c r="R81" s="21"/>
      <c r="S81" s="21"/>
      <c r="T81" s="58"/>
      <c r="U81" s="58"/>
      <c r="V81" s="58"/>
    </row>
    <row r="82" customHeight="1" spans="1:22">
      <c r="A82" s="31"/>
      <c r="B82" s="78" t="s">
        <v>110</v>
      </c>
      <c r="C82" s="101" t="s">
        <v>16</v>
      </c>
      <c r="D82" s="101" t="s">
        <v>18</v>
      </c>
      <c r="E82" s="101" t="s">
        <v>111</v>
      </c>
      <c r="F82" s="102" t="s">
        <v>112</v>
      </c>
      <c r="G82" s="68">
        <v>5700</v>
      </c>
      <c r="H82" s="81">
        <v>50</v>
      </c>
      <c r="I82" s="81">
        <v>65</v>
      </c>
      <c r="J82" s="81">
        <v>80</v>
      </c>
      <c r="K82" s="81">
        <v>47</v>
      </c>
      <c r="L82" s="81">
        <v>58</v>
      </c>
      <c r="M82" s="81">
        <v>69</v>
      </c>
      <c r="N82" s="68">
        <f t="shared" ref="N82:N104" si="37">H82*G82/1000</f>
        <v>285</v>
      </c>
      <c r="O82" s="68">
        <f t="shared" ref="O82:O104" si="38">I82*G82/1000</f>
        <v>370.5</v>
      </c>
      <c r="P82" s="68">
        <f t="shared" ref="P82:P104" si="39">J82*G82/1000</f>
        <v>456</v>
      </c>
      <c r="Q82" s="68">
        <f>SUM(N82:N89)</f>
        <v>310.7384</v>
      </c>
      <c r="R82" s="68">
        <f>SUM(O82:O89)</f>
        <v>400.6978</v>
      </c>
      <c r="S82" s="68">
        <f>SUM(P82:P89)</f>
        <v>490.6732</v>
      </c>
      <c r="T82" s="69">
        <f>Q82*1.56</f>
        <v>484.751904</v>
      </c>
      <c r="U82" s="69">
        <f>R82*1.56</f>
        <v>625.088568</v>
      </c>
      <c r="V82" s="69">
        <f>S82*1.56</f>
        <v>765.450192</v>
      </c>
    </row>
    <row r="83" customHeight="1" spans="1:22">
      <c r="A83" s="31"/>
      <c r="B83" s="78"/>
      <c r="C83" s="101"/>
      <c r="D83" s="101"/>
      <c r="E83" s="101"/>
      <c r="F83" s="95" t="s">
        <v>109</v>
      </c>
      <c r="G83" s="68">
        <v>147</v>
      </c>
      <c r="H83" s="81">
        <v>53</v>
      </c>
      <c r="I83" s="81">
        <v>66</v>
      </c>
      <c r="J83" s="81">
        <v>80</v>
      </c>
      <c r="K83" s="81">
        <v>40</v>
      </c>
      <c r="L83" s="81">
        <v>50</v>
      </c>
      <c r="M83" s="81">
        <v>60</v>
      </c>
      <c r="N83" s="68">
        <f t="shared" si="37"/>
        <v>7.791</v>
      </c>
      <c r="O83" s="68">
        <f t="shared" si="38"/>
        <v>9.702</v>
      </c>
      <c r="P83" s="68">
        <f t="shared" si="39"/>
        <v>11.76</v>
      </c>
      <c r="Q83" s="68"/>
      <c r="R83" s="68"/>
      <c r="S83" s="68"/>
      <c r="T83" s="69"/>
      <c r="U83" s="69"/>
      <c r="V83" s="69"/>
    </row>
    <row r="84" customHeight="1" spans="1:22">
      <c r="A84" s="31"/>
      <c r="B84" s="78"/>
      <c r="C84" s="101"/>
      <c r="D84" s="101"/>
      <c r="E84" s="101"/>
      <c r="F84" s="96" t="s">
        <v>113</v>
      </c>
      <c r="G84" s="68">
        <v>275</v>
      </c>
      <c r="H84" s="81">
        <v>16</v>
      </c>
      <c r="I84" s="81">
        <v>20</v>
      </c>
      <c r="J84" s="81">
        <v>24</v>
      </c>
      <c r="K84" s="81">
        <v>16</v>
      </c>
      <c r="L84" s="81">
        <v>20</v>
      </c>
      <c r="M84" s="81">
        <v>24</v>
      </c>
      <c r="N84" s="68">
        <f t="shared" si="37"/>
        <v>4.4</v>
      </c>
      <c r="O84" s="68">
        <f t="shared" si="38"/>
        <v>5.5</v>
      </c>
      <c r="P84" s="68">
        <f t="shared" si="39"/>
        <v>6.6</v>
      </c>
      <c r="Q84" s="68"/>
      <c r="R84" s="68"/>
      <c r="S84" s="68"/>
      <c r="T84" s="69"/>
      <c r="U84" s="69"/>
      <c r="V84" s="69"/>
    </row>
    <row r="85" customHeight="1" spans="1:22">
      <c r="A85" s="31"/>
      <c r="B85" s="78"/>
      <c r="C85" s="101"/>
      <c r="D85" s="101"/>
      <c r="E85" s="101"/>
      <c r="F85" s="95" t="s">
        <v>22</v>
      </c>
      <c r="G85" s="68">
        <v>131</v>
      </c>
      <c r="H85" s="81">
        <v>10</v>
      </c>
      <c r="I85" s="81">
        <v>13</v>
      </c>
      <c r="J85" s="81">
        <v>15</v>
      </c>
      <c r="K85" s="81">
        <v>8</v>
      </c>
      <c r="L85" s="81">
        <v>10</v>
      </c>
      <c r="M85" s="81">
        <v>12</v>
      </c>
      <c r="N85" s="68">
        <f t="shared" si="37"/>
        <v>1.31</v>
      </c>
      <c r="O85" s="68">
        <f t="shared" si="38"/>
        <v>1.703</v>
      </c>
      <c r="P85" s="68">
        <f t="shared" si="39"/>
        <v>1.965</v>
      </c>
      <c r="Q85" s="68"/>
      <c r="R85" s="68"/>
      <c r="S85" s="68"/>
      <c r="T85" s="69"/>
      <c r="U85" s="69"/>
      <c r="V85" s="69"/>
    </row>
    <row r="86" customHeight="1" spans="1:22">
      <c r="A86" s="31"/>
      <c r="B86" s="78"/>
      <c r="C86" s="101"/>
      <c r="D86" s="101"/>
      <c r="E86" s="101"/>
      <c r="F86" s="95" t="s">
        <v>23</v>
      </c>
      <c r="G86" s="68">
        <v>117</v>
      </c>
      <c r="H86" s="81">
        <v>10</v>
      </c>
      <c r="I86" s="81">
        <v>12</v>
      </c>
      <c r="J86" s="81">
        <v>14</v>
      </c>
      <c r="K86" s="81">
        <v>8</v>
      </c>
      <c r="L86" s="81">
        <v>10</v>
      </c>
      <c r="M86" s="81">
        <v>12</v>
      </c>
      <c r="N86" s="68">
        <f t="shared" si="37"/>
        <v>1.17</v>
      </c>
      <c r="O86" s="68">
        <f t="shared" si="38"/>
        <v>1.404</v>
      </c>
      <c r="P86" s="68">
        <f t="shared" si="39"/>
        <v>1.638</v>
      </c>
      <c r="Q86" s="68"/>
      <c r="R86" s="68"/>
      <c r="S86" s="68"/>
      <c r="T86" s="69"/>
      <c r="U86" s="69"/>
      <c r="V86" s="69"/>
    </row>
    <row r="87" customHeight="1" spans="1:22">
      <c r="A87" s="31"/>
      <c r="B87" s="78"/>
      <c r="C87" s="101"/>
      <c r="D87" s="101"/>
      <c r="E87" s="101"/>
      <c r="F87" s="95" t="s">
        <v>21</v>
      </c>
      <c r="G87" s="68">
        <v>813</v>
      </c>
      <c r="H87" s="81">
        <v>3</v>
      </c>
      <c r="I87" s="81">
        <v>4</v>
      </c>
      <c r="J87" s="81">
        <v>5</v>
      </c>
      <c r="K87" s="81">
        <v>5</v>
      </c>
      <c r="L87" s="81">
        <v>5</v>
      </c>
      <c r="M87" s="81">
        <v>7</v>
      </c>
      <c r="N87" s="68">
        <f t="shared" si="37"/>
        <v>2.439</v>
      </c>
      <c r="O87" s="68">
        <f t="shared" si="38"/>
        <v>3.252</v>
      </c>
      <c r="P87" s="68">
        <f t="shared" si="39"/>
        <v>4.065</v>
      </c>
      <c r="Q87" s="68"/>
      <c r="R87" s="68"/>
      <c r="S87" s="68"/>
      <c r="T87" s="69"/>
      <c r="U87" s="69"/>
      <c r="V87" s="69"/>
    </row>
    <row r="88" ht="15.75" spans="1:22">
      <c r="A88" s="31"/>
      <c r="B88" s="78"/>
      <c r="C88" s="101"/>
      <c r="D88" s="101"/>
      <c r="E88" s="101"/>
      <c r="F88" s="97" t="s">
        <v>24</v>
      </c>
      <c r="G88" s="68">
        <v>84</v>
      </c>
      <c r="H88" s="85">
        <v>0.1</v>
      </c>
      <c r="I88" s="85">
        <v>0.2</v>
      </c>
      <c r="J88" s="85">
        <v>0.3</v>
      </c>
      <c r="K88" s="85">
        <v>0.1</v>
      </c>
      <c r="L88" s="85">
        <v>0.2</v>
      </c>
      <c r="M88" s="85">
        <v>0.3</v>
      </c>
      <c r="N88" s="68">
        <f t="shared" si="37"/>
        <v>0.0084</v>
      </c>
      <c r="O88" s="68">
        <f t="shared" si="38"/>
        <v>0.0168</v>
      </c>
      <c r="P88" s="68">
        <f t="shared" si="39"/>
        <v>0.0252</v>
      </c>
      <c r="Q88" s="68"/>
      <c r="R88" s="68"/>
      <c r="S88" s="68"/>
      <c r="T88" s="69"/>
      <c r="U88" s="69"/>
      <c r="V88" s="69"/>
    </row>
    <row r="89" spans="1:22">
      <c r="A89" s="31"/>
      <c r="B89" s="78"/>
      <c r="C89" s="101"/>
      <c r="D89" s="101"/>
      <c r="E89" s="101"/>
      <c r="F89" s="82" t="s">
        <v>103</v>
      </c>
      <c r="G89" s="68">
        <v>862</v>
      </c>
      <c r="H89" s="79">
        <v>10</v>
      </c>
      <c r="I89" s="79">
        <v>10</v>
      </c>
      <c r="J89" s="79">
        <v>10</v>
      </c>
      <c r="K89" s="79">
        <v>10</v>
      </c>
      <c r="L89" s="79">
        <v>10</v>
      </c>
      <c r="M89" s="79">
        <v>10</v>
      </c>
      <c r="N89" s="68">
        <f t="shared" si="37"/>
        <v>8.62</v>
      </c>
      <c r="O89" s="68">
        <f t="shared" si="38"/>
        <v>8.62</v>
      </c>
      <c r="P89" s="68">
        <f t="shared" si="39"/>
        <v>8.62</v>
      </c>
      <c r="Q89" s="68"/>
      <c r="R89" s="68"/>
      <c r="S89" s="68"/>
      <c r="T89" s="69"/>
      <c r="U89" s="69"/>
      <c r="V89" s="69"/>
    </row>
    <row r="90" spans="1:22">
      <c r="A90" s="31"/>
      <c r="B90" s="78" t="s">
        <v>114</v>
      </c>
      <c r="C90" s="79">
        <v>50</v>
      </c>
      <c r="D90" s="79">
        <v>50</v>
      </c>
      <c r="E90" s="79">
        <v>50</v>
      </c>
      <c r="F90" s="78" t="s">
        <v>69</v>
      </c>
      <c r="G90" s="68">
        <v>361</v>
      </c>
      <c r="H90" s="81">
        <v>30</v>
      </c>
      <c r="I90" s="81">
        <v>30</v>
      </c>
      <c r="J90" s="81">
        <v>30</v>
      </c>
      <c r="K90" s="81">
        <v>30</v>
      </c>
      <c r="L90" s="81">
        <v>30</v>
      </c>
      <c r="M90" s="81">
        <v>30</v>
      </c>
      <c r="N90" s="68">
        <f t="shared" si="37"/>
        <v>10.83</v>
      </c>
      <c r="O90" s="68">
        <f t="shared" si="38"/>
        <v>10.83</v>
      </c>
      <c r="P90" s="68">
        <f t="shared" si="39"/>
        <v>10.83</v>
      </c>
      <c r="Q90" s="68">
        <f>SUM(N90:N100)</f>
        <v>54.9228</v>
      </c>
      <c r="R90" s="68">
        <f>SUM(O90:O100)</f>
        <v>54.9228</v>
      </c>
      <c r="S90" s="68">
        <f>SUM(P90:P100)</f>
        <v>54.9228</v>
      </c>
      <c r="T90" s="69">
        <f>Q90*1.56</f>
        <v>85.679568</v>
      </c>
      <c r="U90" s="69">
        <f>R90*1.56</f>
        <v>85.679568</v>
      </c>
      <c r="V90" s="69">
        <f>S90*1.56</f>
        <v>85.679568</v>
      </c>
    </row>
    <row r="91" ht="30" spans="1:22">
      <c r="A91" s="31"/>
      <c r="B91" s="78"/>
      <c r="C91" s="79"/>
      <c r="D91" s="79"/>
      <c r="E91" s="79"/>
      <c r="F91" s="78" t="s">
        <v>70</v>
      </c>
      <c r="G91" s="68">
        <v>361</v>
      </c>
      <c r="H91" s="81">
        <v>2</v>
      </c>
      <c r="I91" s="81">
        <v>2</v>
      </c>
      <c r="J91" s="81">
        <v>2</v>
      </c>
      <c r="K91" s="81">
        <v>2</v>
      </c>
      <c r="L91" s="81">
        <v>2</v>
      </c>
      <c r="M91" s="81">
        <v>2</v>
      </c>
      <c r="N91" s="68">
        <f t="shared" si="37"/>
        <v>0.722</v>
      </c>
      <c r="O91" s="68">
        <f t="shared" si="38"/>
        <v>0.722</v>
      </c>
      <c r="P91" s="68">
        <f t="shared" si="39"/>
        <v>0.722</v>
      </c>
      <c r="Q91" s="68"/>
      <c r="R91" s="68"/>
      <c r="S91" s="68"/>
      <c r="T91" s="69"/>
      <c r="U91" s="69"/>
      <c r="V91" s="69"/>
    </row>
    <row r="92" spans="1:22">
      <c r="A92" s="31"/>
      <c r="B92" s="78"/>
      <c r="C92" s="79"/>
      <c r="D92" s="79"/>
      <c r="E92" s="79"/>
      <c r="F92" s="78" t="s">
        <v>28</v>
      </c>
      <c r="G92" s="68">
        <v>442</v>
      </c>
      <c r="H92" s="81">
        <v>4</v>
      </c>
      <c r="I92" s="81">
        <v>4</v>
      </c>
      <c r="J92" s="81">
        <v>4</v>
      </c>
      <c r="K92" s="81">
        <v>4</v>
      </c>
      <c r="L92" s="81">
        <v>4</v>
      </c>
      <c r="M92" s="81">
        <v>4</v>
      </c>
      <c r="N92" s="68">
        <f t="shared" si="37"/>
        <v>1.768</v>
      </c>
      <c r="O92" s="68">
        <f t="shared" si="38"/>
        <v>1.768</v>
      </c>
      <c r="P92" s="68">
        <f t="shared" si="39"/>
        <v>1.768</v>
      </c>
      <c r="Q92" s="68"/>
      <c r="R92" s="68"/>
      <c r="S92" s="68"/>
      <c r="T92" s="69"/>
      <c r="U92" s="69"/>
      <c r="V92" s="69"/>
    </row>
    <row r="93" spans="1:22">
      <c r="A93" s="31"/>
      <c r="B93" s="78"/>
      <c r="C93" s="79"/>
      <c r="D93" s="79"/>
      <c r="E93" s="79"/>
      <c r="F93" s="78" t="s">
        <v>71</v>
      </c>
      <c r="G93" s="68">
        <v>4145</v>
      </c>
      <c r="H93" s="81">
        <v>1</v>
      </c>
      <c r="I93" s="81">
        <v>1</v>
      </c>
      <c r="J93" s="81">
        <v>1</v>
      </c>
      <c r="K93" s="81">
        <v>1</v>
      </c>
      <c r="L93" s="81">
        <v>1</v>
      </c>
      <c r="M93" s="81">
        <v>1</v>
      </c>
      <c r="N93" s="68">
        <f t="shared" si="37"/>
        <v>4.145</v>
      </c>
      <c r="O93" s="68">
        <f t="shared" si="38"/>
        <v>4.145</v>
      </c>
      <c r="P93" s="68">
        <f t="shared" si="39"/>
        <v>4.145</v>
      </c>
      <c r="Q93" s="68"/>
      <c r="R93" s="68"/>
      <c r="S93" s="68"/>
      <c r="T93" s="69"/>
      <c r="U93" s="69"/>
      <c r="V93" s="69"/>
    </row>
    <row r="94" spans="1:22">
      <c r="A94" s="31"/>
      <c r="B94" s="78"/>
      <c r="C94" s="79"/>
      <c r="D94" s="79"/>
      <c r="E94" s="79"/>
      <c r="F94" s="78" t="s">
        <v>72</v>
      </c>
      <c r="G94" s="68">
        <v>553</v>
      </c>
      <c r="H94" s="81">
        <v>5</v>
      </c>
      <c r="I94" s="81">
        <v>5</v>
      </c>
      <c r="J94" s="81">
        <v>5</v>
      </c>
      <c r="K94" s="81">
        <v>5</v>
      </c>
      <c r="L94" s="81">
        <v>5</v>
      </c>
      <c r="M94" s="81">
        <v>5</v>
      </c>
      <c r="N94" s="68">
        <f t="shared" si="37"/>
        <v>2.765</v>
      </c>
      <c r="O94" s="68">
        <f t="shared" si="38"/>
        <v>2.765</v>
      </c>
      <c r="P94" s="68">
        <f t="shared" si="39"/>
        <v>2.765</v>
      </c>
      <c r="Q94" s="68"/>
      <c r="R94" s="68"/>
      <c r="S94" s="68"/>
      <c r="T94" s="69"/>
      <c r="U94" s="69"/>
      <c r="V94" s="69"/>
    </row>
    <row r="95" spans="1:22">
      <c r="A95" s="31"/>
      <c r="B95" s="78"/>
      <c r="C95" s="79"/>
      <c r="D95" s="79"/>
      <c r="E95" s="79"/>
      <c r="F95" s="78" t="s">
        <v>73</v>
      </c>
      <c r="G95" s="68">
        <v>494</v>
      </c>
      <c r="H95" s="81">
        <v>9</v>
      </c>
      <c r="I95" s="81">
        <v>9</v>
      </c>
      <c r="J95" s="81">
        <v>9</v>
      </c>
      <c r="K95" s="81">
        <v>9</v>
      </c>
      <c r="L95" s="81">
        <v>9</v>
      </c>
      <c r="M95" s="81">
        <v>9</v>
      </c>
      <c r="N95" s="68">
        <f t="shared" si="37"/>
        <v>4.446</v>
      </c>
      <c r="O95" s="68">
        <f t="shared" si="38"/>
        <v>4.446</v>
      </c>
      <c r="P95" s="68">
        <f t="shared" si="39"/>
        <v>4.446</v>
      </c>
      <c r="Q95" s="68"/>
      <c r="R95" s="68"/>
      <c r="S95" s="68"/>
      <c r="T95" s="69"/>
      <c r="U95" s="69"/>
      <c r="V95" s="69"/>
    </row>
    <row r="96" spans="1:22">
      <c r="A96" s="31"/>
      <c r="B96" s="78"/>
      <c r="C96" s="79"/>
      <c r="D96" s="79"/>
      <c r="E96" s="79"/>
      <c r="F96" s="78" t="s">
        <v>115</v>
      </c>
      <c r="G96" s="68">
        <v>1793</v>
      </c>
      <c r="H96" s="81">
        <v>13</v>
      </c>
      <c r="I96" s="81">
        <v>13</v>
      </c>
      <c r="J96" s="81">
        <v>13</v>
      </c>
      <c r="K96" s="81">
        <v>13</v>
      </c>
      <c r="L96" s="81">
        <v>13</v>
      </c>
      <c r="M96" s="81">
        <v>13</v>
      </c>
      <c r="N96" s="68">
        <f t="shared" si="37"/>
        <v>23.309</v>
      </c>
      <c r="O96" s="68">
        <f t="shared" si="38"/>
        <v>23.309</v>
      </c>
      <c r="P96" s="68">
        <f t="shared" si="39"/>
        <v>23.309</v>
      </c>
      <c r="Q96" s="68"/>
      <c r="R96" s="68"/>
      <c r="S96" s="68"/>
      <c r="T96" s="69"/>
      <c r="U96" s="69"/>
      <c r="V96" s="69"/>
    </row>
    <row r="97" spans="1:22">
      <c r="A97" s="31"/>
      <c r="B97" s="78"/>
      <c r="C97" s="79"/>
      <c r="D97" s="79"/>
      <c r="E97" s="79"/>
      <c r="F97" s="78" t="s">
        <v>74</v>
      </c>
      <c r="G97" s="68">
        <v>6188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81">
        <v>1</v>
      </c>
      <c r="N97" s="68">
        <f t="shared" si="37"/>
        <v>6.188</v>
      </c>
      <c r="O97" s="68">
        <f t="shared" si="38"/>
        <v>6.188</v>
      </c>
      <c r="P97" s="68">
        <f t="shared" si="39"/>
        <v>6.188</v>
      </c>
      <c r="Q97" s="68"/>
      <c r="R97" s="68"/>
      <c r="S97" s="68"/>
      <c r="T97" s="69"/>
      <c r="U97" s="69"/>
      <c r="V97" s="69"/>
    </row>
    <row r="98" spans="1:22">
      <c r="A98" s="31"/>
      <c r="B98" s="78"/>
      <c r="C98" s="79"/>
      <c r="D98" s="79"/>
      <c r="E98" s="79"/>
      <c r="F98" s="78" t="s">
        <v>67</v>
      </c>
      <c r="G98" s="68">
        <v>84</v>
      </c>
      <c r="H98" s="85">
        <v>0.2</v>
      </c>
      <c r="I98" s="85">
        <v>0.2</v>
      </c>
      <c r="J98" s="85">
        <v>0.2</v>
      </c>
      <c r="K98" s="85">
        <v>0.2</v>
      </c>
      <c r="L98" s="85">
        <v>0.2</v>
      </c>
      <c r="M98" s="85">
        <v>0.2</v>
      </c>
      <c r="N98" s="68">
        <f t="shared" si="37"/>
        <v>0.0168</v>
      </c>
      <c r="O98" s="68">
        <f t="shared" si="38"/>
        <v>0.0168</v>
      </c>
      <c r="P98" s="68">
        <f t="shared" si="39"/>
        <v>0.0168</v>
      </c>
      <c r="Q98" s="68"/>
      <c r="R98" s="68"/>
      <c r="S98" s="68"/>
      <c r="T98" s="69"/>
      <c r="U98" s="69"/>
      <c r="V98" s="69"/>
    </row>
    <row r="99" spans="1:22">
      <c r="A99" s="31"/>
      <c r="B99" s="78"/>
      <c r="C99" s="79"/>
      <c r="D99" s="79"/>
      <c r="E99" s="79"/>
      <c r="F99" s="78" t="s">
        <v>75</v>
      </c>
      <c r="G99" s="68">
        <v>6000</v>
      </c>
      <c r="H99" s="68">
        <v>0.03</v>
      </c>
      <c r="I99" s="68">
        <v>0.03</v>
      </c>
      <c r="J99" s="68">
        <v>0.03</v>
      </c>
      <c r="K99" s="68">
        <v>0.03</v>
      </c>
      <c r="L99" s="68">
        <v>0.03</v>
      </c>
      <c r="M99" s="68">
        <v>0.03</v>
      </c>
      <c r="N99" s="68">
        <f t="shared" si="37"/>
        <v>0.18</v>
      </c>
      <c r="O99" s="68">
        <f t="shared" si="38"/>
        <v>0.18</v>
      </c>
      <c r="P99" s="68">
        <f t="shared" si="39"/>
        <v>0.18</v>
      </c>
      <c r="Q99" s="68"/>
      <c r="R99" s="68"/>
      <c r="S99" s="68"/>
      <c r="T99" s="69"/>
      <c r="U99" s="69"/>
      <c r="V99" s="69"/>
    </row>
    <row r="100" spans="1:22">
      <c r="A100" s="31"/>
      <c r="B100" s="78"/>
      <c r="C100" s="79"/>
      <c r="D100" s="79"/>
      <c r="E100" s="79"/>
      <c r="F100" s="78" t="s">
        <v>72</v>
      </c>
      <c r="G100" s="68">
        <v>553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68">
        <f t="shared" si="37"/>
        <v>0.553</v>
      </c>
      <c r="O100" s="68">
        <f t="shared" si="38"/>
        <v>0.553</v>
      </c>
      <c r="P100" s="68">
        <f t="shared" si="39"/>
        <v>0.553</v>
      </c>
      <c r="Q100" s="68"/>
      <c r="R100" s="68"/>
      <c r="S100" s="68"/>
      <c r="T100" s="69"/>
      <c r="U100" s="69"/>
      <c r="V100" s="69"/>
    </row>
    <row r="101" ht="15.75" spans="1:22">
      <c r="A101" s="31"/>
      <c r="B101" s="40" t="s">
        <v>46</v>
      </c>
      <c r="C101" s="41" t="s">
        <v>16</v>
      </c>
      <c r="D101" s="41" t="s">
        <v>16</v>
      </c>
      <c r="E101" s="41" t="s">
        <v>16</v>
      </c>
      <c r="F101" s="45" t="s">
        <v>47</v>
      </c>
      <c r="G101" s="21">
        <v>1653</v>
      </c>
      <c r="H101" s="43">
        <v>10</v>
      </c>
      <c r="I101" s="43">
        <v>10</v>
      </c>
      <c r="J101" s="43">
        <v>10</v>
      </c>
      <c r="K101" s="43">
        <v>5</v>
      </c>
      <c r="L101" s="43">
        <v>5</v>
      </c>
      <c r="M101" s="43">
        <v>5</v>
      </c>
      <c r="N101" s="21">
        <f t="shared" si="37"/>
        <v>16.53</v>
      </c>
      <c r="O101" s="21">
        <f t="shared" si="38"/>
        <v>16.53</v>
      </c>
      <c r="P101" s="21">
        <f t="shared" si="39"/>
        <v>16.53</v>
      </c>
      <c r="Q101" s="21">
        <f>SUM(N101:N103)</f>
        <v>86.208</v>
      </c>
      <c r="R101" s="21">
        <f t="shared" ref="R101:S101" si="40">SUM(O101:O103)</f>
        <v>86.208</v>
      </c>
      <c r="S101" s="21">
        <f t="shared" si="40"/>
        <v>86.208</v>
      </c>
      <c r="T101" s="58">
        <f>Q101*1.56</f>
        <v>134.48448</v>
      </c>
      <c r="U101" s="58">
        <f>R101*1.56</f>
        <v>134.48448</v>
      </c>
      <c r="V101" s="58">
        <f>S101*1.56</f>
        <v>134.48448</v>
      </c>
    </row>
    <row r="102" ht="15.75" spans="1:22">
      <c r="A102" s="31"/>
      <c r="B102" s="40"/>
      <c r="C102" s="41"/>
      <c r="D102" s="41"/>
      <c r="E102" s="41"/>
      <c r="F102" s="45" t="s">
        <v>30</v>
      </c>
      <c r="G102" s="21">
        <v>768</v>
      </c>
      <c r="H102" s="43">
        <v>89</v>
      </c>
      <c r="I102" s="43">
        <v>89</v>
      </c>
      <c r="J102" s="43">
        <v>89</v>
      </c>
      <c r="K102" s="43">
        <v>60</v>
      </c>
      <c r="L102" s="43">
        <v>60</v>
      </c>
      <c r="M102" s="43">
        <v>60</v>
      </c>
      <c r="N102" s="21">
        <f t="shared" si="37"/>
        <v>68.352</v>
      </c>
      <c r="O102" s="21">
        <f t="shared" si="38"/>
        <v>68.352</v>
      </c>
      <c r="P102" s="21">
        <f t="shared" si="39"/>
        <v>68.352</v>
      </c>
      <c r="Q102" s="21"/>
      <c r="R102" s="21"/>
      <c r="S102" s="21"/>
      <c r="T102" s="58"/>
      <c r="U102" s="58"/>
      <c r="V102" s="58"/>
    </row>
    <row r="103" ht="15.75" spans="1:22">
      <c r="A103" s="31"/>
      <c r="B103" s="40"/>
      <c r="C103" s="41"/>
      <c r="D103" s="41"/>
      <c r="E103" s="41"/>
      <c r="F103" s="45" t="s">
        <v>48</v>
      </c>
      <c r="G103" s="21">
        <v>442</v>
      </c>
      <c r="H103" s="46">
        <v>3</v>
      </c>
      <c r="I103" s="46">
        <v>3</v>
      </c>
      <c r="J103" s="46">
        <v>3</v>
      </c>
      <c r="K103" s="46">
        <v>3</v>
      </c>
      <c r="L103" s="46">
        <v>3</v>
      </c>
      <c r="M103" s="46">
        <v>3</v>
      </c>
      <c r="N103" s="21">
        <f t="shared" si="37"/>
        <v>1.326</v>
      </c>
      <c r="O103" s="21">
        <f t="shared" si="38"/>
        <v>1.326</v>
      </c>
      <c r="P103" s="21">
        <f t="shared" si="39"/>
        <v>1.326</v>
      </c>
      <c r="Q103" s="21"/>
      <c r="R103" s="21"/>
      <c r="S103" s="21"/>
      <c r="T103" s="58"/>
      <c r="U103" s="58"/>
      <c r="V103" s="58"/>
    </row>
    <row r="104" spans="1:22">
      <c r="A104" s="31"/>
      <c r="B104" s="54" t="s">
        <v>31</v>
      </c>
      <c r="C104" s="59">
        <v>30</v>
      </c>
      <c r="D104" s="59">
        <v>50</v>
      </c>
      <c r="E104" s="59">
        <v>50</v>
      </c>
      <c r="F104" s="54" t="s">
        <v>49</v>
      </c>
      <c r="G104" s="21">
        <v>455</v>
      </c>
      <c r="H104" s="43">
        <v>30</v>
      </c>
      <c r="I104" s="43">
        <v>50</v>
      </c>
      <c r="J104" s="43">
        <v>50</v>
      </c>
      <c r="K104" s="43">
        <v>30</v>
      </c>
      <c r="L104" s="43">
        <v>50</v>
      </c>
      <c r="M104" s="43">
        <v>50</v>
      </c>
      <c r="N104" s="21">
        <f t="shared" si="37"/>
        <v>13.65</v>
      </c>
      <c r="O104" s="21">
        <f t="shared" si="38"/>
        <v>22.75</v>
      </c>
      <c r="P104" s="21">
        <f t="shared" si="39"/>
        <v>22.75</v>
      </c>
      <c r="Q104" s="21">
        <f>SUM(N104)</f>
        <v>13.65</v>
      </c>
      <c r="R104" s="21">
        <f t="shared" ref="R104:S104" si="41">SUM(O104)</f>
        <v>22.75</v>
      </c>
      <c r="S104" s="21">
        <f t="shared" si="41"/>
        <v>22.75</v>
      </c>
      <c r="T104" s="21">
        <f>Q104*1.56</f>
        <v>21.294</v>
      </c>
      <c r="U104" s="21">
        <f>R104*1.56</f>
        <v>35.49</v>
      </c>
      <c r="V104" s="21">
        <f>S104*1.56</f>
        <v>35.49</v>
      </c>
    </row>
    <row r="105" spans="1:22">
      <c r="A105" s="3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90">
        <f t="shared" ref="Q105:U105" si="42">SUM(Q80:Q104)</f>
        <v>465.5192</v>
      </c>
      <c r="R105" s="90">
        <f t="shared" si="42"/>
        <v>564.5786</v>
      </c>
      <c r="S105" s="90">
        <f t="shared" si="42"/>
        <v>654.554</v>
      </c>
      <c r="T105" s="90">
        <f t="shared" si="42"/>
        <v>726.209952</v>
      </c>
      <c r="U105" s="90">
        <f t="shared" si="42"/>
        <v>880.742616</v>
      </c>
      <c r="V105" s="90"/>
    </row>
    <row r="106" ht="15.75" spans="1:22">
      <c r="A106" s="3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57"/>
      <c r="R106" s="57"/>
      <c r="S106" s="57"/>
      <c r="T106" s="57"/>
      <c r="U106" s="57"/>
      <c r="V106" s="57"/>
    </row>
    <row r="107" ht="15.75" spans="1:22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1"/>
      <c r="R107" s="31"/>
      <c r="S107" s="31"/>
      <c r="T107" s="31"/>
      <c r="U107" s="31"/>
      <c r="V107" s="31"/>
    </row>
    <row r="108" spans="1:1">
      <c r="A108" s="31"/>
    </row>
    <row r="109" spans="1:1">
      <c r="A109" s="31"/>
    </row>
    <row r="110" spans="1:1">
      <c r="A110" s="31"/>
    </row>
    <row r="111" ht="15.75" spans="1:22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1"/>
      <c r="R111" s="31"/>
      <c r="S111" s="31"/>
      <c r="T111" s="31"/>
      <c r="U111" s="31"/>
      <c r="V111" s="31"/>
    </row>
    <row r="112" ht="15.75" spans="2:17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9"/>
    </row>
    <row r="113" ht="15.75" spans="2:17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9"/>
    </row>
    <row r="114" ht="15.75" spans="2:17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9"/>
    </row>
    <row r="115" spans="2:17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</row>
  </sheetData>
  <mergeCells count="190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5:P25"/>
    <mergeCell ref="B26:V26"/>
    <mergeCell ref="B42:P42"/>
    <mergeCell ref="B43:V43"/>
    <mergeCell ref="B57:P57"/>
    <mergeCell ref="B58:P58"/>
    <mergeCell ref="B77:P77"/>
    <mergeCell ref="B105:P105"/>
    <mergeCell ref="B6:B7"/>
    <mergeCell ref="B10:B16"/>
    <mergeCell ref="B17:B19"/>
    <mergeCell ref="B20:B22"/>
    <mergeCell ref="B27:B32"/>
    <mergeCell ref="B33:B35"/>
    <mergeCell ref="B36:B38"/>
    <mergeCell ref="B39:B40"/>
    <mergeCell ref="B44:B51"/>
    <mergeCell ref="B52:B54"/>
    <mergeCell ref="B59:B64"/>
    <mergeCell ref="B65:B69"/>
    <mergeCell ref="B70:B72"/>
    <mergeCell ref="B73:B74"/>
    <mergeCell ref="B78:B81"/>
    <mergeCell ref="B82:B89"/>
    <mergeCell ref="B90:B100"/>
    <mergeCell ref="B101:B103"/>
    <mergeCell ref="C10:C16"/>
    <mergeCell ref="C17:C19"/>
    <mergeCell ref="C20:C22"/>
    <mergeCell ref="C27:C32"/>
    <mergeCell ref="C33:C35"/>
    <mergeCell ref="C36:C38"/>
    <mergeCell ref="C39:C40"/>
    <mergeCell ref="C44:C51"/>
    <mergeCell ref="C52:C54"/>
    <mergeCell ref="C59:C64"/>
    <mergeCell ref="C65:C69"/>
    <mergeCell ref="C70:C72"/>
    <mergeCell ref="C73:C74"/>
    <mergeCell ref="C78:C81"/>
    <mergeCell ref="C82:C89"/>
    <mergeCell ref="C90:C100"/>
    <mergeCell ref="C101:C103"/>
    <mergeCell ref="D10:D16"/>
    <mergeCell ref="D17:D19"/>
    <mergeCell ref="D20:D22"/>
    <mergeCell ref="D27:D32"/>
    <mergeCell ref="D33:D35"/>
    <mergeCell ref="D36:D38"/>
    <mergeCell ref="D39:D40"/>
    <mergeCell ref="D44:D51"/>
    <mergeCell ref="D52:D54"/>
    <mergeCell ref="D59:D64"/>
    <mergeCell ref="D65:D69"/>
    <mergeCell ref="D70:D72"/>
    <mergeCell ref="D73:D74"/>
    <mergeCell ref="D78:D81"/>
    <mergeCell ref="D82:D89"/>
    <mergeCell ref="D90:D100"/>
    <mergeCell ref="D101:D103"/>
    <mergeCell ref="E10:E16"/>
    <mergeCell ref="E17:E19"/>
    <mergeCell ref="E20:E22"/>
    <mergeCell ref="E27:E32"/>
    <mergeCell ref="E33:E35"/>
    <mergeCell ref="E36:E38"/>
    <mergeCell ref="E39:E40"/>
    <mergeCell ref="E44:E51"/>
    <mergeCell ref="E52:E54"/>
    <mergeCell ref="E59:E64"/>
    <mergeCell ref="E65:E69"/>
    <mergeCell ref="E70:E72"/>
    <mergeCell ref="E73:E74"/>
    <mergeCell ref="E78:E81"/>
    <mergeCell ref="E82:E89"/>
    <mergeCell ref="E90:E100"/>
    <mergeCell ref="E101:E103"/>
    <mergeCell ref="F6:F7"/>
    <mergeCell ref="G6:G7"/>
    <mergeCell ref="Q10:Q16"/>
    <mergeCell ref="Q17:Q19"/>
    <mergeCell ref="Q20:Q22"/>
    <mergeCell ref="Q27:Q32"/>
    <mergeCell ref="Q33:Q35"/>
    <mergeCell ref="Q36:Q38"/>
    <mergeCell ref="Q39:Q40"/>
    <mergeCell ref="Q44:Q51"/>
    <mergeCell ref="Q52:Q54"/>
    <mergeCell ref="Q59:Q63"/>
    <mergeCell ref="Q64:Q69"/>
    <mergeCell ref="Q70:Q72"/>
    <mergeCell ref="Q73:Q74"/>
    <mergeCell ref="Q78:Q81"/>
    <mergeCell ref="Q82:Q89"/>
    <mergeCell ref="Q90:Q100"/>
    <mergeCell ref="Q101:Q103"/>
    <mergeCell ref="R10:R16"/>
    <mergeCell ref="R17:R19"/>
    <mergeCell ref="R20:R22"/>
    <mergeCell ref="R27:R32"/>
    <mergeCell ref="R33:R35"/>
    <mergeCell ref="R36:R38"/>
    <mergeCell ref="R39:R40"/>
    <mergeCell ref="R44:R51"/>
    <mergeCell ref="R52:R54"/>
    <mergeCell ref="R59:R63"/>
    <mergeCell ref="R64:R69"/>
    <mergeCell ref="R70:R72"/>
    <mergeCell ref="R73:R74"/>
    <mergeCell ref="R78:R81"/>
    <mergeCell ref="R82:R89"/>
    <mergeCell ref="R90:R100"/>
    <mergeCell ref="R101:R103"/>
    <mergeCell ref="S10:S16"/>
    <mergeCell ref="S17:S19"/>
    <mergeCell ref="S20:S22"/>
    <mergeCell ref="S27:S32"/>
    <mergeCell ref="S33:S35"/>
    <mergeCell ref="S36:S38"/>
    <mergeCell ref="S39:S40"/>
    <mergeCell ref="S44:S51"/>
    <mergeCell ref="S52:S54"/>
    <mergeCell ref="S59:S63"/>
    <mergeCell ref="S64:S69"/>
    <mergeCell ref="S70:S72"/>
    <mergeCell ref="S73:S74"/>
    <mergeCell ref="S78:S81"/>
    <mergeCell ref="S82:S89"/>
    <mergeCell ref="S90:S100"/>
    <mergeCell ref="S101:S103"/>
    <mergeCell ref="T10:T16"/>
    <mergeCell ref="T17:T19"/>
    <mergeCell ref="T20:T22"/>
    <mergeCell ref="T27:T32"/>
    <mergeCell ref="T33:T35"/>
    <mergeCell ref="T36:T38"/>
    <mergeCell ref="T39:T40"/>
    <mergeCell ref="T44:T51"/>
    <mergeCell ref="T52:T54"/>
    <mergeCell ref="T59:T63"/>
    <mergeCell ref="T64:T69"/>
    <mergeCell ref="T70:T72"/>
    <mergeCell ref="T73:T74"/>
    <mergeCell ref="T78:T81"/>
    <mergeCell ref="T82:T89"/>
    <mergeCell ref="T90:T100"/>
    <mergeCell ref="T101:T103"/>
    <mergeCell ref="U10:U16"/>
    <mergeCell ref="U17:U19"/>
    <mergeCell ref="U20:U22"/>
    <mergeCell ref="U27:U32"/>
    <mergeCell ref="U33:U35"/>
    <mergeCell ref="U36:U38"/>
    <mergeCell ref="U39:U40"/>
    <mergeCell ref="U44:U51"/>
    <mergeCell ref="U52:U54"/>
    <mergeCell ref="U59:U63"/>
    <mergeCell ref="U64:U69"/>
    <mergeCell ref="U70:U72"/>
    <mergeCell ref="U73:U74"/>
    <mergeCell ref="U78:U81"/>
    <mergeCell ref="U82:U89"/>
    <mergeCell ref="U90:U100"/>
    <mergeCell ref="U101:U103"/>
    <mergeCell ref="V10:V16"/>
    <mergeCell ref="V17:V19"/>
    <mergeCell ref="V20:V22"/>
    <mergeCell ref="V27:V32"/>
    <mergeCell ref="V33:V35"/>
    <mergeCell ref="V36:V38"/>
    <mergeCell ref="V39:V40"/>
    <mergeCell ref="V44:V51"/>
    <mergeCell ref="V52:V54"/>
    <mergeCell ref="V59:V63"/>
    <mergeCell ref="V64:V69"/>
    <mergeCell ref="V70:V72"/>
    <mergeCell ref="V73:V74"/>
    <mergeCell ref="V78:V81"/>
    <mergeCell ref="V82:V89"/>
    <mergeCell ref="V90:V100"/>
    <mergeCell ref="V101:V103"/>
  </mergeCells>
  <pageMargins left="0.7" right="0.7" top="0.75" bottom="0.75" header="0.3" footer="0.3"/>
  <pageSetup paperSize="9" scale="3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view="pageBreakPreview" zoomScale="98" zoomScaleNormal="98" topLeftCell="B1" workbookViewId="0">
      <selection activeCell="F1" sqref="F1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37" t="s">
        <v>1</v>
      </c>
      <c r="C6" s="37" t="s">
        <v>116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67" t="s">
        <v>9</v>
      </c>
      <c r="U6" s="67"/>
      <c r="V6" s="67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117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40" t="s">
        <v>118</v>
      </c>
      <c r="C10" s="41" t="s">
        <v>16</v>
      </c>
      <c r="D10" s="41" t="s">
        <v>17</v>
      </c>
      <c r="E10" s="41" t="s">
        <v>18</v>
      </c>
      <c r="F10" s="44" t="s">
        <v>19</v>
      </c>
      <c r="G10" s="21">
        <v>2900</v>
      </c>
      <c r="H10" s="43">
        <v>75</v>
      </c>
      <c r="I10" s="43">
        <v>80</v>
      </c>
      <c r="J10" s="43">
        <v>80</v>
      </c>
      <c r="K10" s="43">
        <v>71</v>
      </c>
      <c r="L10" s="43">
        <v>76</v>
      </c>
      <c r="M10" s="43">
        <v>76</v>
      </c>
      <c r="N10" s="21">
        <f t="shared" ref="N10:N17" si="0">H10*G10/1000</f>
        <v>217.5</v>
      </c>
      <c r="O10" s="21">
        <f t="shared" ref="O10:O17" si="1">I10*G10/1000</f>
        <v>232</v>
      </c>
      <c r="P10" s="21">
        <f t="shared" ref="P10:P17" si="2">J10*G10/1000</f>
        <v>232</v>
      </c>
      <c r="Q10" s="21">
        <f>SUM(N10:N17)</f>
        <v>264.1474</v>
      </c>
      <c r="R10" s="21">
        <f>SUM(O10:O17)</f>
        <v>281.2898</v>
      </c>
      <c r="S10" s="21">
        <f>SUM(P10:P17)</f>
        <v>281.2982</v>
      </c>
      <c r="T10" s="58">
        <f>Q10*1.56</f>
        <v>412.069944</v>
      </c>
      <c r="U10" s="58">
        <f>R10*1.56</f>
        <v>438.812088</v>
      </c>
      <c r="V10" s="58">
        <f>S10*1.56</f>
        <v>438.825192</v>
      </c>
    </row>
    <row r="11" spans="1:22">
      <c r="A11" s="31"/>
      <c r="B11" s="40"/>
      <c r="C11" s="41"/>
      <c r="D11" s="41"/>
      <c r="E11" s="41"/>
      <c r="F11" s="44" t="s">
        <v>23</v>
      </c>
      <c r="G11" s="59">
        <v>117</v>
      </c>
      <c r="H11" s="43">
        <v>20</v>
      </c>
      <c r="I11" s="43">
        <v>23</v>
      </c>
      <c r="J11" s="43">
        <v>23</v>
      </c>
      <c r="K11" s="43">
        <v>17</v>
      </c>
      <c r="L11" s="43">
        <v>20</v>
      </c>
      <c r="M11" s="43">
        <v>20</v>
      </c>
      <c r="N11" s="21">
        <f t="shared" si="0"/>
        <v>2.34</v>
      </c>
      <c r="O11" s="21">
        <f t="shared" si="1"/>
        <v>2.691</v>
      </c>
      <c r="P11" s="21">
        <f t="shared" si="2"/>
        <v>2.691</v>
      </c>
      <c r="Q11" s="21"/>
      <c r="R11" s="21"/>
      <c r="S11" s="21"/>
      <c r="T11" s="58"/>
      <c r="U11" s="58"/>
      <c r="V11" s="58"/>
    </row>
    <row r="12" spans="1:22">
      <c r="A12" s="31"/>
      <c r="B12" s="40"/>
      <c r="C12" s="41"/>
      <c r="D12" s="41"/>
      <c r="E12" s="41"/>
      <c r="F12" s="44" t="s">
        <v>22</v>
      </c>
      <c r="G12" s="59">
        <v>131</v>
      </c>
      <c r="H12" s="43">
        <v>25</v>
      </c>
      <c r="I12" s="43">
        <v>25</v>
      </c>
      <c r="J12" s="43">
        <v>25</v>
      </c>
      <c r="K12" s="43">
        <v>20</v>
      </c>
      <c r="L12" s="43">
        <v>21</v>
      </c>
      <c r="M12" s="43">
        <v>21</v>
      </c>
      <c r="N12" s="21">
        <f t="shared" si="0"/>
        <v>3.275</v>
      </c>
      <c r="O12" s="21">
        <f t="shared" si="1"/>
        <v>3.275</v>
      </c>
      <c r="P12" s="21">
        <f t="shared" si="2"/>
        <v>3.275</v>
      </c>
      <c r="Q12" s="21"/>
      <c r="R12" s="21"/>
      <c r="S12" s="21"/>
      <c r="T12" s="58"/>
      <c r="U12" s="58"/>
      <c r="V12" s="58"/>
    </row>
    <row r="13" spans="1:22">
      <c r="A13" s="31"/>
      <c r="B13" s="40"/>
      <c r="C13" s="41"/>
      <c r="D13" s="41"/>
      <c r="E13" s="41"/>
      <c r="F13" s="44" t="s">
        <v>43</v>
      </c>
      <c r="G13" s="59">
        <v>147</v>
      </c>
      <c r="H13" s="43">
        <v>80</v>
      </c>
      <c r="I13" s="43">
        <v>90</v>
      </c>
      <c r="J13" s="43">
        <v>90</v>
      </c>
      <c r="K13" s="43">
        <v>60</v>
      </c>
      <c r="L13" s="43">
        <v>67</v>
      </c>
      <c r="M13" s="43">
        <v>67</v>
      </c>
      <c r="N13" s="21">
        <f t="shared" si="0"/>
        <v>11.76</v>
      </c>
      <c r="O13" s="21">
        <f t="shared" si="1"/>
        <v>13.23</v>
      </c>
      <c r="P13" s="21">
        <f t="shared" si="2"/>
        <v>13.23</v>
      </c>
      <c r="Q13" s="21"/>
      <c r="R13" s="21"/>
      <c r="S13" s="21"/>
      <c r="T13" s="58"/>
      <c r="U13" s="58"/>
      <c r="V13" s="58"/>
    </row>
    <row r="14" spans="1:22">
      <c r="A14" s="31"/>
      <c r="B14" s="40"/>
      <c r="C14" s="41"/>
      <c r="D14" s="41"/>
      <c r="E14" s="41"/>
      <c r="F14" s="44" t="s">
        <v>119</v>
      </c>
      <c r="G14" s="59">
        <v>2600</v>
      </c>
      <c r="H14" s="43">
        <v>10</v>
      </c>
      <c r="I14" s="91">
        <v>10</v>
      </c>
      <c r="J14" s="91">
        <v>10</v>
      </c>
      <c r="K14" s="43">
        <v>7</v>
      </c>
      <c r="L14" s="91">
        <v>7</v>
      </c>
      <c r="M14" s="93">
        <v>7</v>
      </c>
      <c r="N14" s="21">
        <f t="shared" si="0"/>
        <v>26</v>
      </c>
      <c r="O14" s="21">
        <f t="shared" si="1"/>
        <v>26</v>
      </c>
      <c r="P14" s="21">
        <f t="shared" si="2"/>
        <v>26</v>
      </c>
      <c r="Q14" s="21"/>
      <c r="R14" s="21"/>
      <c r="S14" s="21"/>
      <c r="T14" s="58"/>
      <c r="U14" s="58"/>
      <c r="V14" s="58"/>
    </row>
    <row r="15" spans="1:22">
      <c r="A15" s="31"/>
      <c r="B15" s="40"/>
      <c r="C15" s="41"/>
      <c r="D15" s="41"/>
      <c r="E15" s="41"/>
      <c r="F15" s="44" t="s">
        <v>21</v>
      </c>
      <c r="G15" s="59">
        <v>813</v>
      </c>
      <c r="H15" s="43">
        <v>4</v>
      </c>
      <c r="I15" s="43">
        <v>5</v>
      </c>
      <c r="J15" s="43">
        <v>5</v>
      </c>
      <c r="K15" s="43">
        <v>4</v>
      </c>
      <c r="L15" s="43">
        <v>5</v>
      </c>
      <c r="M15" s="43">
        <v>5</v>
      </c>
      <c r="N15" s="21">
        <f t="shared" si="0"/>
        <v>3.252</v>
      </c>
      <c r="O15" s="21">
        <f t="shared" si="1"/>
        <v>4.065</v>
      </c>
      <c r="P15" s="21">
        <f t="shared" si="2"/>
        <v>4.065</v>
      </c>
      <c r="Q15" s="21"/>
      <c r="R15" s="21"/>
      <c r="S15" s="21"/>
      <c r="T15" s="58"/>
      <c r="U15" s="58"/>
      <c r="V15" s="58"/>
    </row>
    <row r="16" ht="15.75" spans="1:22">
      <c r="A16" s="31"/>
      <c r="B16" s="40"/>
      <c r="C16" s="41"/>
      <c r="D16" s="41"/>
      <c r="E16" s="41"/>
      <c r="F16" s="45" t="s">
        <v>24</v>
      </c>
      <c r="G16" s="59">
        <v>84</v>
      </c>
      <c r="H16" s="46">
        <v>0.1</v>
      </c>
      <c r="I16" s="46">
        <v>0.2</v>
      </c>
      <c r="J16" s="46">
        <v>0.3</v>
      </c>
      <c r="K16" s="46">
        <v>0.1</v>
      </c>
      <c r="L16" s="46">
        <v>0.2</v>
      </c>
      <c r="M16" s="46">
        <v>0.3</v>
      </c>
      <c r="N16" s="21">
        <f t="shared" si="0"/>
        <v>0.0084</v>
      </c>
      <c r="O16" s="21">
        <f t="shared" si="1"/>
        <v>0.0168</v>
      </c>
      <c r="P16" s="21">
        <f t="shared" si="2"/>
        <v>0.0252</v>
      </c>
      <c r="Q16" s="21"/>
      <c r="R16" s="21"/>
      <c r="S16" s="21"/>
      <c r="T16" s="58"/>
      <c r="U16" s="58"/>
      <c r="V16" s="58"/>
    </row>
    <row r="17" spans="1:22">
      <c r="A17" s="31"/>
      <c r="B17" s="40"/>
      <c r="C17" s="41"/>
      <c r="D17" s="41"/>
      <c r="E17" s="41"/>
      <c r="F17" s="44" t="s">
        <v>98</v>
      </c>
      <c r="G17" s="59">
        <v>1200</v>
      </c>
      <c r="H17" s="21">
        <v>0.01</v>
      </c>
      <c r="I17" s="21">
        <v>0.01</v>
      </c>
      <c r="J17" s="21">
        <v>0.01</v>
      </c>
      <c r="K17" s="21">
        <v>0.01</v>
      </c>
      <c r="L17" s="21">
        <v>0.01</v>
      </c>
      <c r="M17" s="21">
        <v>0.01</v>
      </c>
      <c r="N17" s="21">
        <f t="shared" si="0"/>
        <v>0.012</v>
      </c>
      <c r="O17" s="21">
        <f t="shared" si="1"/>
        <v>0.012</v>
      </c>
      <c r="P17" s="21">
        <f t="shared" si="2"/>
        <v>0.012</v>
      </c>
      <c r="Q17" s="21"/>
      <c r="R17" s="21"/>
      <c r="S17" s="21"/>
      <c r="T17" s="58"/>
      <c r="U17" s="58"/>
      <c r="V17" s="58"/>
    </row>
    <row r="18" ht="15.75" spans="1:22">
      <c r="A18" s="31"/>
      <c r="B18" s="40" t="s">
        <v>25</v>
      </c>
      <c r="C18" s="53">
        <v>200</v>
      </c>
      <c r="D18" s="53">
        <v>200</v>
      </c>
      <c r="E18" s="53">
        <v>200</v>
      </c>
      <c r="F18" s="45" t="s">
        <v>26</v>
      </c>
      <c r="G18" s="21">
        <v>3500</v>
      </c>
      <c r="H18" s="43">
        <v>7</v>
      </c>
      <c r="I18" s="43">
        <v>7</v>
      </c>
      <c r="J18" s="43">
        <v>7</v>
      </c>
      <c r="K18" s="43">
        <v>7</v>
      </c>
      <c r="L18" s="43">
        <v>7</v>
      </c>
      <c r="M18" s="43">
        <v>7</v>
      </c>
      <c r="N18" s="21">
        <f t="shared" ref="N18:N22" si="3">H18*G18/1000</f>
        <v>24.5</v>
      </c>
      <c r="O18" s="21">
        <f t="shared" ref="O18:O22" si="4">I18*G18/1000</f>
        <v>24.5</v>
      </c>
      <c r="P18" s="21">
        <f t="shared" ref="P18:P22" si="5">J18*G18/1000</f>
        <v>24.5</v>
      </c>
      <c r="Q18" s="68">
        <f>SUM(N18:N20)</f>
        <v>114.746</v>
      </c>
      <c r="R18" s="68">
        <f t="shared" ref="R18:S18" si="6">SUM(O18:O20)</f>
        <v>114.746</v>
      </c>
      <c r="S18" s="68">
        <f t="shared" si="6"/>
        <v>114.746</v>
      </c>
      <c r="T18" s="69">
        <f>Q18*1.56</f>
        <v>179.00376</v>
      </c>
      <c r="U18" s="69">
        <f>R18*1.56</f>
        <v>179.00376</v>
      </c>
      <c r="V18" s="21">
        <f>(S18*1.56)</f>
        <v>179.00376</v>
      </c>
    </row>
    <row r="19" ht="15.75" spans="1:22">
      <c r="A19" s="31"/>
      <c r="B19" s="40"/>
      <c r="C19" s="53"/>
      <c r="D19" s="53"/>
      <c r="E19" s="53"/>
      <c r="F19" s="45" t="s">
        <v>27</v>
      </c>
      <c r="G19" s="21">
        <v>494</v>
      </c>
      <c r="H19" s="43">
        <v>180</v>
      </c>
      <c r="I19" s="43">
        <v>180</v>
      </c>
      <c r="J19" s="43">
        <v>180</v>
      </c>
      <c r="K19" s="43">
        <v>180</v>
      </c>
      <c r="L19" s="43">
        <v>180</v>
      </c>
      <c r="M19" s="43">
        <v>180</v>
      </c>
      <c r="N19" s="21">
        <f t="shared" si="3"/>
        <v>88.92</v>
      </c>
      <c r="O19" s="21">
        <f t="shared" si="4"/>
        <v>88.92</v>
      </c>
      <c r="P19" s="21">
        <f t="shared" si="5"/>
        <v>88.92</v>
      </c>
      <c r="Q19" s="68"/>
      <c r="R19" s="68"/>
      <c r="S19" s="68"/>
      <c r="T19" s="69"/>
      <c r="U19" s="69"/>
      <c r="V19" s="21"/>
    </row>
    <row r="20" ht="15.75" spans="1:22">
      <c r="A20" s="31"/>
      <c r="B20" s="40"/>
      <c r="C20" s="53"/>
      <c r="D20" s="53"/>
      <c r="E20" s="53"/>
      <c r="F20" s="45" t="s">
        <v>28</v>
      </c>
      <c r="G20" s="21">
        <v>442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3</v>
      </c>
      <c r="N20" s="21">
        <f t="shared" si="3"/>
        <v>1.326</v>
      </c>
      <c r="O20" s="21">
        <f t="shared" si="4"/>
        <v>1.326</v>
      </c>
      <c r="P20" s="21">
        <f t="shared" si="5"/>
        <v>1.326</v>
      </c>
      <c r="Q20" s="68"/>
      <c r="R20" s="68"/>
      <c r="S20" s="68"/>
      <c r="T20" s="69"/>
      <c r="U20" s="69"/>
      <c r="V20" s="21"/>
    </row>
    <row r="21" ht="15.75" spans="1:22">
      <c r="A21" s="31"/>
      <c r="B21" s="52" t="s">
        <v>120</v>
      </c>
      <c r="C21" s="53">
        <v>120</v>
      </c>
      <c r="D21" s="53">
        <v>120</v>
      </c>
      <c r="E21" s="53">
        <v>120</v>
      </c>
      <c r="F21" s="45" t="s">
        <v>30</v>
      </c>
      <c r="G21" s="21">
        <v>768</v>
      </c>
      <c r="H21" s="43">
        <v>150</v>
      </c>
      <c r="I21" s="43">
        <v>150</v>
      </c>
      <c r="J21" s="43">
        <v>150</v>
      </c>
      <c r="K21" s="43">
        <v>120</v>
      </c>
      <c r="L21" s="43">
        <v>120</v>
      </c>
      <c r="M21" s="43">
        <v>120</v>
      </c>
      <c r="N21" s="21">
        <f t="shared" si="3"/>
        <v>115.2</v>
      </c>
      <c r="O21" s="21">
        <f t="shared" si="4"/>
        <v>115.2</v>
      </c>
      <c r="P21" s="21">
        <f t="shared" si="5"/>
        <v>115.2</v>
      </c>
      <c r="Q21" s="17">
        <f>SUM(N21)</f>
        <v>115.2</v>
      </c>
      <c r="R21" s="17">
        <f t="shared" ref="R21:S22" si="7">SUM(O21)</f>
        <v>115.2</v>
      </c>
      <c r="S21" s="17">
        <f t="shared" si="7"/>
        <v>115.2</v>
      </c>
      <c r="T21" s="70">
        <f>(Q21*1.56)</f>
        <v>179.712</v>
      </c>
      <c r="U21" s="70">
        <f>(R21*1.56)</f>
        <v>179.712</v>
      </c>
      <c r="V21" s="70">
        <f>(S21*1.56)</f>
        <v>179.712</v>
      </c>
    </row>
    <row r="22" spans="1:22">
      <c r="A22" s="31"/>
      <c r="B22" s="54" t="s">
        <v>31</v>
      </c>
      <c r="C22" s="53">
        <v>30</v>
      </c>
      <c r="D22" s="53">
        <v>50</v>
      </c>
      <c r="E22" s="53">
        <v>50</v>
      </c>
      <c r="F22" s="54" t="s">
        <v>49</v>
      </c>
      <c r="G22" s="21">
        <v>455</v>
      </c>
      <c r="H22" s="43">
        <v>30</v>
      </c>
      <c r="I22" s="43">
        <v>50</v>
      </c>
      <c r="J22" s="43">
        <v>50</v>
      </c>
      <c r="K22" s="43">
        <v>30</v>
      </c>
      <c r="L22" s="43">
        <v>50</v>
      </c>
      <c r="M22" s="43">
        <v>50</v>
      </c>
      <c r="N22" s="21">
        <f t="shared" si="3"/>
        <v>13.65</v>
      </c>
      <c r="O22" s="21">
        <f t="shared" si="4"/>
        <v>22.75</v>
      </c>
      <c r="P22" s="21">
        <f t="shared" si="5"/>
        <v>22.75</v>
      </c>
      <c r="Q22" s="21">
        <f>SUM(N22)</f>
        <v>13.65</v>
      </c>
      <c r="R22" s="21">
        <f t="shared" si="7"/>
        <v>22.75</v>
      </c>
      <c r="S22" s="21">
        <f t="shared" si="7"/>
        <v>22.75</v>
      </c>
      <c r="T22" s="21">
        <f>(Q22*1.56)</f>
        <v>21.294</v>
      </c>
      <c r="U22" s="21">
        <f>(R22*1.56)</f>
        <v>35.49</v>
      </c>
      <c r="V22" s="21">
        <f>(S22*1.56)</f>
        <v>35.49</v>
      </c>
    </row>
    <row r="23" spans="1:22">
      <c r="A23" s="31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71">
        <f t="shared" ref="Q23:V23" si="8">SUM(Q10:Q22)</f>
        <v>507.7434</v>
      </c>
      <c r="R23" s="71">
        <f t="shared" si="8"/>
        <v>533.9858</v>
      </c>
      <c r="S23" s="71">
        <f t="shared" si="8"/>
        <v>533.9942</v>
      </c>
      <c r="T23" s="72">
        <f t="shared" si="8"/>
        <v>792.079704</v>
      </c>
      <c r="U23" s="72">
        <f t="shared" si="8"/>
        <v>833.017848</v>
      </c>
      <c r="V23" s="72">
        <f t="shared" si="8"/>
        <v>833.030952</v>
      </c>
    </row>
    <row r="24" spans="1:22">
      <c r="A24" s="31"/>
      <c r="B24" s="37" t="s">
        <v>33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>
      <c r="A25" s="31"/>
      <c r="B25" s="40" t="s">
        <v>121</v>
      </c>
      <c r="C25" s="53">
        <v>70</v>
      </c>
      <c r="D25" s="53">
        <v>90</v>
      </c>
      <c r="E25" s="53">
        <v>100</v>
      </c>
      <c r="F25" s="56" t="s">
        <v>35</v>
      </c>
      <c r="G25" s="21">
        <v>5700</v>
      </c>
      <c r="H25" s="43">
        <v>60</v>
      </c>
      <c r="I25" s="43">
        <v>70</v>
      </c>
      <c r="J25" s="43">
        <v>85</v>
      </c>
      <c r="K25" s="43">
        <v>57</v>
      </c>
      <c r="L25" s="43">
        <v>67</v>
      </c>
      <c r="M25" s="43">
        <v>79</v>
      </c>
      <c r="N25" s="21">
        <f t="shared" ref="N25:N29" si="9">H25*G25/1000</f>
        <v>342</v>
      </c>
      <c r="O25" s="21">
        <f t="shared" ref="O25:O29" si="10">I25*G25/1000</f>
        <v>399</v>
      </c>
      <c r="P25" s="21">
        <f t="shared" ref="P25:P29" si="11">J25*G25/1000</f>
        <v>484.5</v>
      </c>
      <c r="Q25" s="21">
        <f>SUM(N25:N30)</f>
        <v>349.5304</v>
      </c>
      <c r="R25" s="21">
        <f t="shared" ref="R25:S25" si="12">SUM(O25:O30)</f>
        <v>409.4278</v>
      </c>
      <c r="S25" s="21">
        <f t="shared" si="12"/>
        <v>501.7512</v>
      </c>
      <c r="T25" s="58">
        <f>Q25*1.56</f>
        <v>545.267424</v>
      </c>
      <c r="U25" s="58">
        <f>R25*1.56</f>
        <v>638.707368</v>
      </c>
      <c r="V25" s="58">
        <f>S25*1.56</f>
        <v>782.731872</v>
      </c>
    </row>
    <row r="26" spans="1:22">
      <c r="A26" s="31"/>
      <c r="B26" s="40"/>
      <c r="C26" s="53"/>
      <c r="D26" s="53"/>
      <c r="E26" s="53"/>
      <c r="F26" s="44" t="s">
        <v>20</v>
      </c>
      <c r="G26" s="21">
        <v>573</v>
      </c>
      <c r="H26" s="53">
        <v>5</v>
      </c>
      <c r="I26" s="53">
        <v>8</v>
      </c>
      <c r="J26" s="43">
        <v>17</v>
      </c>
      <c r="K26" s="43">
        <v>5</v>
      </c>
      <c r="L26" s="43">
        <v>8</v>
      </c>
      <c r="M26" s="43">
        <v>17</v>
      </c>
      <c r="N26" s="21">
        <f t="shared" si="9"/>
        <v>2.865</v>
      </c>
      <c r="O26" s="21">
        <f t="shared" si="10"/>
        <v>4.584</v>
      </c>
      <c r="P26" s="21">
        <f t="shared" si="11"/>
        <v>9.741</v>
      </c>
      <c r="Q26" s="21"/>
      <c r="R26" s="21"/>
      <c r="S26" s="21"/>
      <c r="T26" s="58"/>
      <c r="U26" s="58"/>
      <c r="V26" s="58"/>
    </row>
    <row r="27" spans="1:22">
      <c r="A27" s="31"/>
      <c r="B27" s="40"/>
      <c r="C27" s="53"/>
      <c r="D27" s="53"/>
      <c r="E27" s="53"/>
      <c r="F27" s="44" t="s">
        <v>52</v>
      </c>
      <c r="G27" s="21">
        <v>117</v>
      </c>
      <c r="H27" s="53">
        <v>10</v>
      </c>
      <c r="I27" s="53">
        <v>20</v>
      </c>
      <c r="J27" s="43">
        <v>28</v>
      </c>
      <c r="K27" s="43">
        <v>8</v>
      </c>
      <c r="L27" s="43">
        <v>18</v>
      </c>
      <c r="M27" s="43">
        <v>27</v>
      </c>
      <c r="N27" s="21">
        <f t="shared" si="9"/>
        <v>1.17</v>
      </c>
      <c r="O27" s="21">
        <f t="shared" si="10"/>
        <v>2.34</v>
      </c>
      <c r="P27" s="21">
        <f t="shared" si="11"/>
        <v>3.276</v>
      </c>
      <c r="Q27" s="21"/>
      <c r="R27" s="21"/>
      <c r="S27" s="21"/>
      <c r="T27" s="58"/>
      <c r="U27" s="58"/>
      <c r="V27" s="58"/>
    </row>
    <row r="28" spans="1:22">
      <c r="A28" s="31"/>
      <c r="B28" s="40"/>
      <c r="C28" s="53"/>
      <c r="D28" s="53"/>
      <c r="E28" s="53"/>
      <c r="F28" s="44" t="s">
        <v>37</v>
      </c>
      <c r="G28" s="21">
        <v>553</v>
      </c>
      <c r="H28" s="53">
        <v>5</v>
      </c>
      <c r="I28" s="53">
        <v>5</v>
      </c>
      <c r="J28" s="43">
        <v>5</v>
      </c>
      <c r="K28" s="43">
        <v>5</v>
      </c>
      <c r="L28" s="43">
        <v>5</v>
      </c>
      <c r="M28" s="43">
        <v>5</v>
      </c>
      <c r="N28" s="21">
        <f t="shared" si="9"/>
        <v>2.765</v>
      </c>
      <c r="O28" s="21">
        <f t="shared" si="10"/>
        <v>2.765</v>
      </c>
      <c r="P28" s="21">
        <f t="shared" si="11"/>
        <v>2.765</v>
      </c>
      <c r="Q28" s="21"/>
      <c r="R28" s="21"/>
      <c r="S28" s="21"/>
      <c r="T28" s="58"/>
      <c r="U28" s="58"/>
      <c r="V28" s="58"/>
    </row>
    <row r="29" spans="1:22">
      <c r="A29" s="31"/>
      <c r="B29" s="40"/>
      <c r="C29" s="53"/>
      <c r="D29" s="53"/>
      <c r="E29" s="53"/>
      <c r="F29" s="40" t="s">
        <v>69</v>
      </c>
      <c r="G29" s="21">
        <v>361</v>
      </c>
      <c r="H29" s="53">
        <v>2</v>
      </c>
      <c r="I29" s="53">
        <v>2</v>
      </c>
      <c r="J29" s="43">
        <v>4</v>
      </c>
      <c r="K29" s="53">
        <v>2</v>
      </c>
      <c r="L29" s="43">
        <v>2</v>
      </c>
      <c r="M29" s="46">
        <v>4</v>
      </c>
      <c r="N29" s="21">
        <f t="shared" si="9"/>
        <v>0.722</v>
      </c>
      <c r="O29" s="21">
        <f t="shared" si="10"/>
        <v>0.722</v>
      </c>
      <c r="P29" s="21">
        <f t="shared" si="11"/>
        <v>1.444</v>
      </c>
      <c r="Q29" s="21"/>
      <c r="R29" s="21"/>
      <c r="S29" s="21"/>
      <c r="T29" s="58"/>
      <c r="U29" s="58"/>
      <c r="V29" s="58"/>
    </row>
    <row r="30" ht="15.75" spans="1:22">
      <c r="A30" s="31"/>
      <c r="B30" s="40"/>
      <c r="C30" s="53"/>
      <c r="D30" s="53"/>
      <c r="E30" s="53"/>
      <c r="F30" s="45" t="s">
        <v>24</v>
      </c>
      <c r="G30" s="59">
        <v>84</v>
      </c>
      <c r="H30" s="46">
        <v>0.1</v>
      </c>
      <c r="I30" s="46">
        <v>0.2</v>
      </c>
      <c r="J30" s="46">
        <v>0.3</v>
      </c>
      <c r="K30" s="46">
        <v>0.1</v>
      </c>
      <c r="L30" s="46">
        <v>0.2</v>
      </c>
      <c r="M30" s="46">
        <v>0.3</v>
      </c>
      <c r="N30" s="21">
        <f t="shared" ref="N30" si="13">H30*G30/1000</f>
        <v>0.0084</v>
      </c>
      <c r="O30" s="21">
        <f t="shared" ref="O30" si="14">I30*G30/1000</f>
        <v>0.0168</v>
      </c>
      <c r="P30" s="21">
        <f t="shared" ref="P30" si="15">J30*G30/1000</f>
        <v>0.0252</v>
      </c>
      <c r="Q30" s="21"/>
      <c r="R30" s="21"/>
      <c r="S30" s="21"/>
      <c r="T30" s="58"/>
      <c r="U30" s="58"/>
      <c r="V30" s="58"/>
    </row>
    <row r="31" ht="15.75" spans="1:22">
      <c r="A31" s="31"/>
      <c r="B31" s="40" t="s">
        <v>38</v>
      </c>
      <c r="C31" s="53">
        <v>20</v>
      </c>
      <c r="D31" s="53">
        <v>20</v>
      </c>
      <c r="E31" s="53">
        <v>20</v>
      </c>
      <c r="F31" s="45" t="s">
        <v>39</v>
      </c>
      <c r="G31" s="21">
        <v>1785</v>
      </c>
      <c r="H31" s="46">
        <v>10</v>
      </c>
      <c r="I31" s="46">
        <v>10</v>
      </c>
      <c r="J31" s="46">
        <v>10</v>
      </c>
      <c r="K31" s="46">
        <v>10</v>
      </c>
      <c r="L31" s="46">
        <v>10</v>
      </c>
      <c r="M31" s="46">
        <v>10</v>
      </c>
      <c r="N31" s="21">
        <f t="shared" ref="N31:N41" si="16">H31*G31/1000</f>
        <v>17.85</v>
      </c>
      <c r="O31" s="21">
        <f t="shared" ref="O31:O41" si="17">I31*G31/1000</f>
        <v>17.85</v>
      </c>
      <c r="P31" s="21">
        <f t="shared" ref="P31:P41" si="18">J31*G31/1000</f>
        <v>17.85</v>
      </c>
      <c r="Q31" s="21">
        <f>SUM(N31:N33)</f>
        <v>26.862</v>
      </c>
      <c r="R31" s="21">
        <f t="shared" ref="R31:S31" si="19">SUM(O31:O33)</f>
        <v>26.862</v>
      </c>
      <c r="S31" s="21">
        <f t="shared" si="19"/>
        <v>26.862</v>
      </c>
      <c r="T31" s="70">
        <f>(Q31*1.56)</f>
        <v>41.90472</v>
      </c>
      <c r="U31" s="70">
        <f>(R31*1.56)</f>
        <v>41.90472</v>
      </c>
      <c r="V31" s="70">
        <f>(S31*1.56)</f>
        <v>41.90472</v>
      </c>
    </row>
    <row r="32" ht="15.75" spans="1:22">
      <c r="A32" s="31"/>
      <c r="B32" s="40"/>
      <c r="C32" s="53"/>
      <c r="D32" s="53"/>
      <c r="E32" s="53"/>
      <c r="F32" s="45" t="s">
        <v>95</v>
      </c>
      <c r="G32" s="21">
        <v>361</v>
      </c>
      <c r="H32" s="46">
        <v>2</v>
      </c>
      <c r="I32" s="46">
        <v>2</v>
      </c>
      <c r="J32" s="46">
        <v>2</v>
      </c>
      <c r="K32" s="46">
        <v>2</v>
      </c>
      <c r="L32" s="46">
        <v>2</v>
      </c>
      <c r="M32" s="46">
        <v>2</v>
      </c>
      <c r="N32" s="21">
        <f t="shared" si="16"/>
        <v>0.722</v>
      </c>
      <c r="O32" s="21">
        <f t="shared" si="17"/>
        <v>0.722</v>
      </c>
      <c r="P32" s="21">
        <f t="shared" si="18"/>
        <v>0.722</v>
      </c>
      <c r="Q32" s="21"/>
      <c r="R32" s="21"/>
      <c r="S32" s="21"/>
      <c r="T32" s="70"/>
      <c r="U32" s="70"/>
      <c r="V32" s="70"/>
    </row>
    <row r="33" ht="15.75" spans="1:22">
      <c r="A33" s="31"/>
      <c r="B33" s="40"/>
      <c r="C33" s="53"/>
      <c r="D33" s="53"/>
      <c r="E33" s="53"/>
      <c r="F33" s="45" t="s">
        <v>41</v>
      </c>
      <c r="G33" s="21">
        <v>4145</v>
      </c>
      <c r="H33" s="46">
        <v>2</v>
      </c>
      <c r="I33" s="46">
        <v>2</v>
      </c>
      <c r="J33" s="46">
        <v>2</v>
      </c>
      <c r="K33" s="46">
        <v>2</v>
      </c>
      <c r="L33" s="46">
        <v>2</v>
      </c>
      <c r="M33" s="46">
        <v>2</v>
      </c>
      <c r="N33" s="21">
        <f t="shared" si="16"/>
        <v>8.29</v>
      </c>
      <c r="O33" s="21">
        <f t="shared" si="17"/>
        <v>8.29</v>
      </c>
      <c r="P33" s="21">
        <f t="shared" si="18"/>
        <v>8.29</v>
      </c>
      <c r="Q33" s="21"/>
      <c r="R33" s="21"/>
      <c r="S33" s="21"/>
      <c r="T33" s="70"/>
      <c r="U33" s="70"/>
      <c r="V33" s="70"/>
    </row>
    <row r="34" ht="15.75" spans="1:22">
      <c r="A34" s="31"/>
      <c r="B34" s="40" t="s">
        <v>122</v>
      </c>
      <c r="C34" s="55">
        <v>130</v>
      </c>
      <c r="D34" s="55">
        <v>150</v>
      </c>
      <c r="E34" s="55">
        <v>180</v>
      </c>
      <c r="F34" s="45" t="s">
        <v>43</v>
      </c>
      <c r="G34" s="21">
        <v>147</v>
      </c>
      <c r="H34" s="91">
        <v>140</v>
      </c>
      <c r="I34" s="91">
        <v>144</v>
      </c>
      <c r="J34" s="91">
        <v>150</v>
      </c>
      <c r="K34" s="91">
        <v>93</v>
      </c>
      <c r="L34" s="64">
        <v>108</v>
      </c>
      <c r="M34" s="64">
        <v>111</v>
      </c>
      <c r="N34" s="21">
        <f t="shared" si="16"/>
        <v>20.58</v>
      </c>
      <c r="O34" s="21">
        <f t="shared" si="17"/>
        <v>21.168</v>
      </c>
      <c r="P34" s="21">
        <f t="shared" si="18"/>
        <v>22.05</v>
      </c>
      <c r="Q34" s="21">
        <f>SUM(N34:N38)</f>
        <v>80.7218</v>
      </c>
      <c r="R34" s="21">
        <f t="shared" ref="R34:S34" si="20">SUM(O34:O38)</f>
        <v>71.5798</v>
      </c>
      <c r="S34" s="21">
        <f t="shared" si="20"/>
        <v>79.3752</v>
      </c>
      <c r="T34" s="58">
        <f>Q34*1.56</f>
        <v>125.926008</v>
      </c>
      <c r="U34" s="58">
        <f>R34*1.56</f>
        <v>111.664488</v>
      </c>
      <c r="V34" s="58">
        <f>S34*1.56</f>
        <v>123.825312</v>
      </c>
    </row>
    <row r="35" ht="15.75" spans="1:22">
      <c r="A35" s="31"/>
      <c r="B35" s="40"/>
      <c r="C35" s="55"/>
      <c r="D35" s="55"/>
      <c r="E35" s="55"/>
      <c r="F35" s="45" t="s">
        <v>44</v>
      </c>
      <c r="G35" s="21">
        <v>131</v>
      </c>
      <c r="H35" s="91">
        <v>55</v>
      </c>
      <c r="I35" s="91">
        <v>75</v>
      </c>
      <c r="J35" s="91">
        <v>90</v>
      </c>
      <c r="K35" s="91">
        <v>48</v>
      </c>
      <c r="L35" s="64">
        <v>57</v>
      </c>
      <c r="M35" s="64">
        <v>63</v>
      </c>
      <c r="N35" s="21">
        <f t="shared" si="16"/>
        <v>7.205</v>
      </c>
      <c r="O35" s="21">
        <f t="shared" si="17"/>
        <v>9.825</v>
      </c>
      <c r="P35" s="21">
        <f t="shared" si="18"/>
        <v>11.79</v>
      </c>
      <c r="Q35" s="21"/>
      <c r="R35" s="21"/>
      <c r="S35" s="21"/>
      <c r="T35" s="58"/>
      <c r="U35" s="58"/>
      <c r="V35" s="58"/>
    </row>
    <row r="36" spans="1:22">
      <c r="A36" s="31"/>
      <c r="B36" s="40"/>
      <c r="C36" s="55"/>
      <c r="D36" s="55"/>
      <c r="E36" s="55"/>
      <c r="F36" s="44" t="s">
        <v>45</v>
      </c>
      <c r="G36" s="21">
        <v>494</v>
      </c>
      <c r="H36" s="43">
        <v>40</v>
      </c>
      <c r="I36" s="43">
        <v>15</v>
      </c>
      <c r="J36" s="43">
        <v>25</v>
      </c>
      <c r="K36" s="43">
        <v>40</v>
      </c>
      <c r="L36" s="64">
        <v>15</v>
      </c>
      <c r="M36" s="64">
        <v>25</v>
      </c>
      <c r="N36" s="21">
        <f t="shared" si="16"/>
        <v>19.76</v>
      </c>
      <c r="O36" s="21">
        <f t="shared" si="17"/>
        <v>7.41</v>
      </c>
      <c r="P36" s="21">
        <f t="shared" si="18"/>
        <v>12.35</v>
      </c>
      <c r="Q36" s="21"/>
      <c r="R36" s="21"/>
      <c r="S36" s="21"/>
      <c r="T36" s="58"/>
      <c r="U36" s="58"/>
      <c r="V36" s="58"/>
    </row>
    <row r="37" spans="1:22">
      <c r="A37" s="31"/>
      <c r="B37" s="40"/>
      <c r="C37" s="55"/>
      <c r="D37" s="55"/>
      <c r="E37" s="55"/>
      <c r="F37" s="44" t="s">
        <v>41</v>
      </c>
      <c r="G37" s="21">
        <v>4145</v>
      </c>
      <c r="H37" s="43">
        <v>8</v>
      </c>
      <c r="I37" s="43">
        <v>8</v>
      </c>
      <c r="J37" s="43">
        <v>8</v>
      </c>
      <c r="K37" s="43">
        <v>8</v>
      </c>
      <c r="L37" s="64">
        <v>8</v>
      </c>
      <c r="M37" s="64">
        <v>8</v>
      </c>
      <c r="N37" s="21">
        <f t="shared" si="16"/>
        <v>33.16</v>
      </c>
      <c r="O37" s="21">
        <f t="shared" si="17"/>
        <v>33.16</v>
      </c>
      <c r="P37" s="21">
        <f t="shared" si="18"/>
        <v>33.16</v>
      </c>
      <c r="Q37" s="21"/>
      <c r="R37" s="21"/>
      <c r="S37" s="21"/>
      <c r="T37" s="58"/>
      <c r="U37" s="58"/>
      <c r="V37" s="58"/>
    </row>
    <row r="38" ht="15.75" spans="1:22">
      <c r="A38" s="31"/>
      <c r="B38" s="40"/>
      <c r="C38" s="55"/>
      <c r="D38" s="55"/>
      <c r="E38" s="55"/>
      <c r="F38" s="45" t="s">
        <v>24</v>
      </c>
      <c r="G38" s="21">
        <v>84</v>
      </c>
      <c r="H38" s="46">
        <v>0.2</v>
      </c>
      <c r="I38" s="46">
        <v>0.2</v>
      </c>
      <c r="J38" s="46">
        <v>0.3</v>
      </c>
      <c r="K38" s="46">
        <v>0.2</v>
      </c>
      <c r="L38" s="65">
        <v>0.3</v>
      </c>
      <c r="M38" s="65">
        <v>0.3</v>
      </c>
      <c r="N38" s="21">
        <f t="shared" si="16"/>
        <v>0.0168</v>
      </c>
      <c r="O38" s="21">
        <f t="shared" si="17"/>
        <v>0.0168</v>
      </c>
      <c r="P38" s="21">
        <f t="shared" si="18"/>
        <v>0.0252</v>
      </c>
      <c r="Q38" s="21"/>
      <c r="R38" s="21"/>
      <c r="S38" s="21"/>
      <c r="T38" s="58"/>
      <c r="U38" s="58"/>
      <c r="V38" s="58"/>
    </row>
    <row r="39" spans="1:22">
      <c r="A39" s="31"/>
      <c r="B39" s="40" t="s">
        <v>86</v>
      </c>
      <c r="C39" s="55">
        <v>200</v>
      </c>
      <c r="D39" s="55">
        <v>200</v>
      </c>
      <c r="E39" s="55">
        <v>200</v>
      </c>
      <c r="F39" s="44" t="s">
        <v>63</v>
      </c>
      <c r="G39" s="21">
        <v>768</v>
      </c>
      <c r="H39" s="53">
        <v>143</v>
      </c>
      <c r="I39" s="53">
        <v>143</v>
      </c>
      <c r="J39" s="53">
        <v>143</v>
      </c>
      <c r="K39" s="53">
        <v>100</v>
      </c>
      <c r="L39" s="53">
        <v>100</v>
      </c>
      <c r="M39" s="53">
        <v>100</v>
      </c>
      <c r="N39" s="21">
        <f t="shared" si="16"/>
        <v>109.824</v>
      </c>
      <c r="O39" s="21">
        <f t="shared" si="17"/>
        <v>109.824</v>
      </c>
      <c r="P39" s="21">
        <f t="shared" si="18"/>
        <v>109.824</v>
      </c>
      <c r="Q39" s="21">
        <f>SUM(N39:N40)</f>
        <v>111.15</v>
      </c>
      <c r="R39" s="21">
        <f t="shared" ref="R39:S39" si="21">SUM(O39:O40)</f>
        <v>111.15</v>
      </c>
      <c r="S39" s="21">
        <f t="shared" si="21"/>
        <v>111.15</v>
      </c>
      <c r="T39" s="58">
        <f>Q39*1.56</f>
        <v>173.394</v>
      </c>
      <c r="U39" s="58">
        <f>R39*1.56</f>
        <v>173.394</v>
      </c>
      <c r="V39" s="58">
        <f>S39*1.56</f>
        <v>173.394</v>
      </c>
    </row>
    <row r="40" spans="1:22">
      <c r="A40" s="31"/>
      <c r="B40" s="40"/>
      <c r="C40" s="55"/>
      <c r="D40" s="55"/>
      <c r="E40" s="55"/>
      <c r="F40" s="42" t="s">
        <v>28</v>
      </c>
      <c r="G40" s="21">
        <v>442</v>
      </c>
      <c r="H40" s="43">
        <v>3</v>
      </c>
      <c r="I40" s="43">
        <v>3</v>
      </c>
      <c r="J40" s="43">
        <v>3</v>
      </c>
      <c r="K40" s="43">
        <v>3</v>
      </c>
      <c r="L40" s="43">
        <v>3</v>
      </c>
      <c r="M40" s="43">
        <v>3</v>
      </c>
      <c r="N40" s="21">
        <f t="shared" si="16"/>
        <v>1.326</v>
      </c>
      <c r="O40" s="21">
        <f t="shared" si="17"/>
        <v>1.326</v>
      </c>
      <c r="P40" s="21">
        <f t="shared" si="18"/>
        <v>1.326</v>
      </c>
      <c r="Q40" s="21"/>
      <c r="R40" s="21"/>
      <c r="S40" s="21"/>
      <c r="T40" s="58"/>
      <c r="U40" s="58"/>
      <c r="V40" s="58"/>
    </row>
    <row r="41" spans="1:22">
      <c r="A41" s="31"/>
      <c r="B41" s="54" t="s">
        <v>31</v>
      </c>
      <c r="C41" s="59">
        <v>30</v>
      </c>
      <c r="D41" s="59">
        <v>50</v>
      </c>
      <c r="E41" s="59">
        <v>50</v>
      </c>
      <c r="F41" s="54" t="s">
        <v>49</v>
      </c>
      <c r="G41" s="53">
        <v>455</v>
      </c>
      <c r="H41" s="43">
        <v>30</v>
      </c>
      <c r="I41" s="43">
        <v>50</v>
      </c>
      <c r="J41" s="43">
        <v>50</v>
      </c>
      <c r="K41" s="43">
        <v>30</v>
      </c>
      <c r="L41" s="43">
        <v>50</v>
      </c>
      <c r="M41" s="43">
        <v>50</v>
      </c>
      <c r="N41" s="21">
        <f t="shared" si="16"/>
        <v>13.65</v>
      </c>
      <c r="O41" s="21">
        <f t="shared" si="17"/>
        <v>22.75</v>
      </c>
      <c r="P41" s="21">
        <f t="shared" si="18"/>
        <v>22.75</v>
      </c>
      <c r="Q41" s="21">
        <f>SUM(N41)</f>
        <v>13.65</v>
      </c>
      <c r="R41" s="21">
        <f t="shared" ref="R41:S41" si="22">SUM(O41)</f>
        <v>22.75</v>
      </c>
      <c r="S41" s="21">
        <f t="shared" si="22"/>
        <v>22.75</v>
      </c>
      <c r="T41" s="53">
        <f>(Q41*1.56)</f>
        <v>21.294</v>
      </c>
      <c r="U41" s="53">
        <f>R41*1.56</f>
        <v>35.49</v>
      </c>
      <c r="V41" s="53">
        <f>S41*1.56</f>
        <v>35.49</v>
      </c>
    </row>
    <row r="42" spans="1:22">
      <c r="A42" s="31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3">
        <f t="shared" ref="Q42:V42" si="23">SUM(Q25:Q41)</f>
        <v>581.9142</v>
      </c>
      <c r="R42" s="21">
        <f t="shared" si="23"/>
        <v>641.7696</v>
      </c>
      <c r="S42" s="21">
        <f t="shared" si="23"/>
        <v>741.8884</v>
      </c>
      <c r="T42" s="21">
        <f t="shared" si="23"/>
        <v>907.786152</v>
      </c>
      <c r="U42" s="21">
        <f t="shared" si="23"/>
        <v>1001.160576</v>
      </c>
      <c r="V42" s="21">
        <f t="shared" si="23"/>
        <v>1157.345904</v>
      </c>
    </row>
    <row r="43" spans="1:22">
      <c r="A43" s="31"/>
      <c r="B43" s="37" t="s">
        <v>50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customHeight="1" spans="1:22">
      <c r="A44" s="31"/>
      <c r="B44" s="40" t="s">
        <v>51</v>
      </c>
      <c r="C44" s="53">
        <v>70</v>
      </c>
      <c r="D44" s="53">
        <v>90</v>
      </c>
      <c r="E44" s="53">
        <v>100</v>
      </c>
      <c r="F44" s="44" t="s">
        <v>19</v>
      </c>
      <c r="G44" s="21">
        <v>2900</v>
      </c>
      <c r="H44" s="43">
        <v>76</v>
      </c>
      <c r="I44" s="43">
        <v>80</v>
      </c>
      <c r="J44" s="43">
        <v>80</v>
      </c>
      <c r="K44" s="43">
        <v>70</v>
      </c>
      <c r="L44" s="43">
        <v>75</v>
      </c>
      <c r="M44" s="43">
        <v>75</v>
      </c>
      <c r="N44" s="21">
        <f t="shared" ref="N44:N58" si="24">H44*G44/1000</f>
        <v>220.4</v>
      </c>
      <c r="O44" s="21">
        <f t="shared" ref="O44:O58" si="25">I44*G44/1000</f>
        <v>232</v>
      </c>
      <c r="P44" s="21">
        <f t="shared" ref="P44:P58" si="26">J44*G44/1000</f>
        <v>232</v>
      </c>
      <c r="Q44" s="73">
        <f>SUM(N44:N51)</f>
        <v>353.8868</v>
      </c>
      <c r="R44" s="73">
        <f>SUM(O44:O51)</f>
        <v>404.0108</v>
      </c>
      <c r="S44" s="73">
        <f>SUM(P44:P51)</f>
        <v>427.4602</v>
      </c>
      <c r="T44" s="74">
        <f>Q44*1.56</f>
        <v>552.063408</v>
      </c>
      <c r="U44" s="74">
        <f>R44*1.56</f>
        <v>630.256848</v>
      </c>
      <c r="V44" s="74">
        <f>S44*1.56</f>
        <v>666.837912</v>
      </c>
    </row>
    <row r="45" customHeight="1" spans="1:22">
      <c r="A45" s="31"/>
      <c r="B45" s="40"/>
      <c r="C45" s="53"/>
      <c r="D45" s="53"/>
      <c r="E45" s="53"/>
      <c r="F45" s="60" t="s">
        <v>22</v>
      </c>
      <c r="G45" s="21">
        <v>131</v>
      </c>
      <c r="H45" s="43">
        <v>20</v>
      </c>
      <c r="I45" s="43">
        <v>23</v>
      </c>
      <c r="J45" s="43">
        <v>25</v>
      </c>
      <c r="K45" s="43">
        <v>16</v>
      </c>
      <c r="L45" s="43">
        <v>19</v>
      </c>
      <c r="M45" s="43">
        <v>20</v>
      </c>
      <c r="N45" s="21">
        <f t="shared" si="24"/>
        <v>2.62</v>
      </c>
      <c r="O45" s="21">
        <f t="shared" si="25"/>
        <v>3.013</v>
      </c>
      <c r="P45" s="21">
        <f t="shared" si="26"/>
        <v>3.275</v>
      </c>
      <c r="Q45" s="73"/>
      <c r="R45" s="73"/>
      <c r="S45" s="73"/>
      <c r="T45" s="74"/>
      <c r="U45" s="74"/>
      <c r="V45" s="74"/>
    </row>
    <row r="46" spans="1:22">
      <c r="A46" s="31"/>
      <c r="B46" s="40"/>
      <c r="C46" s="53"/>
      <c r="D46" s="53"/>
      <c r="E46" s="53"/>
      <c r="F46" s="44" t="s">
        <v>52</v>
      </c>
      <c r="G46" s="21">
        <v>117</v>
      </c>
      <c r="H46" s="43">
        <v>15</v>
      </c>
      <c r="I46" s="43">
        <v>18</v>
      </c>
      <c r="J46" s="43">
        <v>20</v>
      </c>
      <c r="K46" s="43">
        <v>12</v>
      </c>
      <c r="L46" s="43">
        <v>15</v>
      </c>
      <c r="M46" s="43">
        <v>17</v>
      </c>
      <c r="N46" s="21">
        <f t="shared" si="24"/>
        <v>1.755</v>
      </c>
      <c r="O46" s="21">
        <f t="shared" si="25"/>
        <v>2.106</v>
      </c>
      <c r="P46" s="21">
        <f t="shared" si="26"/>
        <v>2.34</v>
      </c>
      <c r="Q46" s="73"/>
      <c r="R46" s="73"/>
      <c r="S46" s="73"/>
      <c r="T46" s="74"/>
      <c r="U46" s="74"/>
      <c r="V46" s="74"/>
    </row>
    <row r="47" spans="1:22">
      <c r="A47" s="31"/>
      <c r="B47" s="40"/>
      <c r="C47" s="53"/>
      <c r="D47" s="53"/>
      <c r="E47" s="53"/>
      <c r="F47" s="44" t="s">
        <v>53</v>
      </c>
      <c r="G47" s="21">
        <v>2500</v>
      </c>
      <c r="H47" s="43">
        <v>3</v>
      </c>
      <c r="I47" s="43">
        <v>3</v>
      </c>
      <c r="J47" s="43">
        <v>3</v>
      </c>
      <c r="K47" s="43">
        <v>3</v>
      </c>
      <c r="L47" s="43">
        <v>3</v>
      </c>
      <c r="M47" s="43">
        <v>3</v>
      </c>
      <c r="N47" s="21">
        <f t="shared" si="24"/>
        <v>7.5</v>
      </c>
      <c r="O47" s="21">
        <f t="shared" si="25"/>
        <v>7.5</v>
      </c>
      <c r="P47" s="21">
        <f t="shared" si="26"/>
        <v>7.5</v>
      </c>
      <c r="Q47" s="73"/>
      <c r="R47" s="73"/>
      <c r="S47" s="73"/>
      <c r="T47" s="74"/>
      <c r="U47" s="74"/>
      <c r="V47" s="74"/>
    </row>
    <row r="48" spans="1:22">
      <c r="A48" s="31"/>
      <c r="B48" s="40"/>
      <c r="C48" s="53"/>
      <c r="D48" s="53"/>
      <c r="E48" s="53"/>
      <c r="F48" s="44" t="s">
        <v>54</v>
      </c>
      <c r="G48" s="21">
        <v>2400</v>
      </c>
      <c r="H48" s="43">
        <v>20</v>
      </c>
      <c r="I48" s="43">
        <v>23</v>
      </c>
      <c r="J48" s="43">
        <v>25</v>
      </c>
      <c r="K48" s="43">
        <v>17</v>
      </c>
      <c r="L48" s="43">
        <v>19</v>
      </c>
      <c r="M48" s="43">
        <v>20</v>
      </c>
      <c r="N48" s="21">
        <f t="shared" si="24"/>
        <v>48</v>
      </c>
      <c r="O48" s="21">
        <f t="shared" si="25"/>
        <v>55.2</v>
      </c>
      <c r="P48" s="21">
        <f t="shared" si="26"/>
        <v>60</v>
      </c>
      <c r="Q48" s="73"/>
      <c r="R48" s="73"/>
      <c r="S48" s="73"/>
      <c r="T48" s="74"/>
      <c r="U48" s="74"/>
      <c r="V48" s="74"/>
    </row>
    <row r="49" spans="1:22">
      <c r="A49" s="31"/>
      <c r="B49" s="40"/>
      <c r="C49" s="53"/>
      <c r="D49" s="53"/>
      <c r="E49" s="53"/>
      <c r="F49" s="44" t="s">
        <v>41</v>
      </c>
      <c r="G49" s="21">
        <v>4145</v>
      </c>
      <c r="H49" s="43">
        <v>3</v>
      </c>
      <c r="I49" s="43">
        <v>3</v>
      </c>
      <c r="J49" s="43">
        <v>0</v>
      </c>
      <c r="K49" s="43">
        <v>3</v>
      </c>
      <c r="L49" s="43">
        <v>3</v>
      </c>
      <c r="M49" s="43">
        <v>3</v>
      </c>
      <c r="N49" s="21">
        <f t="shared" si="24"/>
        <v>12.435</v>
      </c>
      <c r="O49" s="21">
        <f t="shared" si="25"/>
        <v>12.435</v>
      </c>
      <c r="P49" s="21">
        <f t="shared" si="26"/>
        <v>0</v>
      </c>
      <c r="Q49" s="73"/>
      <c r="R49" s="73"/>
      <c r="S49" s="73"/>
      <c r="T49" s="74"/>
      <c r="U49" s="74"/>
      <c r="V49" s="74"/>
    </row>
    <row r="50" spans="1:22">
      <c r="A50" s="31"/>
      <c r="B50" s="40"/>
      <c r="C50" s="53"/>
      <c r="D50" s="53"/>
      <c r="E50" s="53"/>
      <c r="F50" s="44" t="s">
        <v>55</v>
      </c>
      <c r="G50" s="21">
        <v>6116</v>
      </c>
      <c r="H50" s="43">
        <v>10</v>
      </c>
      <c r="I50" s="43">
        <v>15</v>
      </c>
      <c r="J50" s="43">
        <v>20</v>
      </c>
      <c r="K50" s="43">
        <v>10</v>
      </c>
      <c r="L50" s="43">
        <v>15</v>
      </c>
      <c r="M50" s="43">
        <v>20</v>
      </c>
      <c r="N50" s="21">
        <f t="shared" si="24"/>
        <v>61.16</v>
      </c>
      <c r="O50" s="21">
        <f t="shared" si="25"/>
        <v>91.74</v>
      </c>
      <c r="P50" s="21">
        <f t="shared" si="26"/>
        <v>122.32</v>
      </c>
      <c r="Q50" s="73"/>
      <c r="R50" s="73"/>
      <c r="S50" s="73"/>
      <c r="T50" s="74"/>
      <c r="U50" s="74"/>
      <c r="V50" s="74"/>
    </row>
    <row r="51" ht="15.75" spans="1:22">
      <c r="A51" s="31"/>
      <c r="B51" s="40"/>
      <c r="C51" s="53"/>
      <c r="D51" s="53"/>
      <c r="E51" s="53"/>
      <c r="F51" s="45" t="s">
        <v>24</v>
      </c>
      <c r="G51" s="21">
        <v>84</v>
      </c>
      <c r="H51" s="46">
        <v>0.2</v>
      </c>
      <c r="I51" s="46">
        <v>0.2</v>
      </c>
      <c r="J51" s="46">
        <v>0.3</v>
      </c>
      <c r="K51" s="46">
        <v>0.2</v>
      </c>
      <c r="L51" s="46">
        <v>0.2</v>
      </c>
      <c r="M51" s="46">
        <v>0.3</v>
      </c>
      <c r="N51" s="21">
        <f t="shared" si="24"/>
        <v>0.0168</v>
      </c>
      <c r="O51" s="21">
        <f t="shared" si="25"/>
        <v>0.0168</v>
      </c>
      <c r="P51" s="21">
        <f t="shared" si="26"/>
        <v>0.0252</v>
      </c>
      <c r="Q51" s="73"/>
      <c r="R51" s="73"/>
      <c r="S51" s="73"/>
      <c r="T51" s="74"/>
      <c r="U51" s="74"/>
      <c r="V51" s="74"/>
    </row>
    <row r="52" ht="15.75" customHeight="1" spans="1:22">
      <c r="A52" s="31"/>
      <c r="B52" s="40" t="s">
        <v>56</v>
      </c>
      <c r="C52" s="53">
        <v>130</v>
      </c>
      <c r="D52" s="53">
        <v>150</v>
      </c>
      <c r="E52" s="53">
        <v>180</v>
      </c>
      <c r="F52" s="92" t="s">
        <v>57</v>
      </c>
      <c r="G52" s="21">
        <v>667</v>
      </c>
      <c r="H52" s="43">
        <v>45.5</v>
      </c>
      <c r="I52" s="43">
        <v>52.5</v>
      </c>
      <c r="J52" s="43">
        <v>63</v>
      </c>
      <c r="K52" s="43">
        <v>45.5</v>
      </c>
      <c r="L52" s="43">
        <v>52.5</v>
      </c>
      <c r="M52" s="43">
        <v>63</v>
      </c>
      <c r="N52" s="21">
        <f t="shared" si="24"/>
        <v>30.3485</v>
      </c>
      <c r="O52" s="21">
        <f t="shared" si="25"/>
        <v>35.0175</v>
      </c>
      <c r="P52" s="21">
        <f t="shared" si="26"/>
        <v>42.021</v>
      </c>
      <c r="Q52" s="73">
        <f>SUM(O52:O54)</f>
        <v>55.7593</v>
      </c>
      <c r="R52" s="73">
        <f t="shared" ref="R52" si="27">SUM(P52:P54)</f>
        <v>62.7712</v>
      </c>
      <c r="S52" s="73">
        <f>SUM(P52:P54)</f>
        <v>62.7712</v>
      </c>
      <c r="T52" s="75">
        <f>(Q52*1.56)</f>
        <v>86.984508</v>
      </c>
      <c r="U52" s="75">
        <f>(R52*1.56)</f>
        <v>97.923072</v>
      </c>
      <c r="V52" s="75">
        <f>(S52*1.56)</f>
        <v>97.923072</v>
      </c>
    </row>
    <row r="53" ht="15.75" spans="1:22">
      <c r="A53" s="31"/>
      <c r="B53" s="40"/>
      <c r="C53" s="53"/>
      <c r="D53" s="53"/>
      <c r="E53" s="53"/>
      <c r="F53" s="45" t="s">
        <v>24</v>
      </c>
      <c r="G53" s="21">
        <v>84</v>
      </c>
      <c r="H53" s="46">
        <v>0.1</v>
      </c>
      <c r="I53" s="46">
        <v>0.2</v>
      </c>
      <c r="J53" s="46">
        <v>0.3</v>
      </c>
      <c r="K53" s="46">
        <v>0.1</v>
      </c>
      <c r="L53" s="46">
        <v>0.2</v>
      </c>
      <c r="M53" s="46">
        <v>0.3</v>
      </c>
      <c r="N53" s="21">
        <f t="shared" si="24"/>
        <v>0.0084</v>
      </c>
      <c r="O53" s="21">
        <f t="shared" si="25"/>
        <v>0.0168</v>
      </c>
      <c r="P53" s="21">
        <f t="shared" si="26"/>
        <v>0.0252</v>
      </c>
      <c r="Q53" s="73"/>
      <c r="R53" s="73"/>
      <c r="S53" s="73"/>
      <c r="T53" s="75"/>
      <c r="U53" s="75"/>
      <c r="V53" s="75"/>
    </row>
    <row r="54" spans="1:22">
      <c r="A54" s="31"/>
      <c r="B54" s="40"/>
      <c r="C54" s="53"/>
      <c r="D54" s="53"/>
      <c r="E54" s="53"/>
      <c r="F54" s="44" t="s">
        <v>41</v>
      </c>
      <c r="G54" s="21">
        <v>4145</v>
      </c>
      <c r="H54" s="43">
        <v>5</v>
      </c>
      <c r="I54" s="43">
        <v>5</v>
      </c>
      <c r="J54" s="43">
        <v>5</v>
      </c>
      <c r="K54" s="43">
        <v>5</v>
      </c>
      <c r="L54" s="43">
        <v>5</v>
      </c>
      <c r="M54" s="43">
        <v>5</v>
      </c>
      <c r="N54" s="21">
        <f t="shared" si="24"/>
        <v>20.725</v>
      </c>
      <c r="O54" s="21">
        <f t="shared" si="25"/>
        <v>20.725</v>
      </c>
      <c r="P54" s="21">
        <f t="shared" si="26"/>
        <v>20.725</v>
      </c>
      <c r="Q54" s="73"/>
      <c r="R54" s="73"/>
      <c r="S54" s="73"/>
      <c r="T54" s="75"/>
      <c r="U54" s="75"/>
      <c r="V54" s="75"/>
    </row>
    <row r="55" customHeight="1" spans="1:22">
      <c r="A55" s="31"/>
      <c r="B55" s="40" t="s">
        <v>46</v>
      </c>
      <c r="C55" s="41" t="s">
        <v>16</v>
      </c>
      <c r="D55" s="41" t="s">
        <v>16</v>
      </c>
      <c r="E55" s="41" t="s">
        <v>16</v>
      </c>
      <c r="F55" s="45" t="s">
        <v>47</v>
      </c>
      <c r="G55" s="21">
        <v>1653</v>
      </c>
      <c r="H55" s="46">
        <v>10</v>
      </c>
      <c r="I55" s="46">
        <v>10</v>
      </c>
      <c r="J55" s="46">
        <v>10</v>
      </c>
      <c r="K55" s="46">
        <v>5</v>
      </c>
      <c r="L55" s="46">
        <v>5</v>
      </c>
      <c r="M55" s="46">
        <v>5</v>
      </c>
      <c r="N55" s="21">
        <f t="shared" si="24"/>
        <v>16.53</v>
      </c>
      <c r="O55" s="21">
        <f t="shared" si="25"/>
        <v>16.53</v>
      </c>
      <c r="P55" s="21">
        <f t="shared" si="26"/>
        <v>16.53</v>
      </c>
      <c r="Q55" s="21">
        <f>SUM(N55:N57)</f>
        <v>86.208</v>
      </c>
      <c r="R55" s="21">
        <f t="shared" ref="R55:S55" si="28">SUM(O55:O57)</f>
        <v>86.208</v>
      </c>
      <c r="S55" s="21">
        <f t="shared" si="28"/>
        <v>86.208</v>
      </c>
      <c r="T55" s="58">
        <f>Q55*1.56</f>
        <v>134.48448</v>
      </c>
      <c r="U55" s="58">
        <f>R55*1.56</f>
        <v>134.48448</v>
      </c>
      <c r="V55" s="58">
        <f>S55*1.56</f>
        <v>134.48448</v>
      </c>
    </row>
    <row r="56" customHeight="1" spans="1:22">
      <c r="A56" s="31"/>
      <c r="B56" s="40"/>
      <c r="C56" s="41"/>
      <c r="D56" s="41"/>
      <c r="E56" s="41"/>
      <c r="F56" s="45" t="s">
        <v>30</v>
      </c>
      <c r="G56" s="21">
        <v>768</v>
      </c>
      <c r="H56" s="46">
        <v>89</v>
      </c>
      <c r="I56" s="46">
        <v>89</v>
      </c>
      <c r="J56" s="46">
        <v>89</v>
      </c>
      <c r="K56" s="46">
        <v>60</v>
      </c>
      <c r="L56" s="46">
        <v>60</v>
      </c>
      <c r="M56" s="46">
        <v>60</v>
      </c>
      <c r="N56" s="21">
        <f t="shared" si="24"/>
        <v>68.352</v>
      </c>
      <c r="O56" s="21">
        <f t="shared" si="25"/>
        <v>68.352</v>
      </c>
      <c r="P56" s="21">
        <f t="shared" si="26"/>
        <v>68.352</v>
      </c>
      <c r="Q56" s="21"/>
      <c r="R56" s="21"/>
      <c r="S56" s="21"/>
      <c r="T56" s="58"/>
      <c r="U56" s="58"/>
      <c r="V56" s="58"/>
    </row>
    <row r="57" customHeight="1" spans="1:22">
      <c r="A57" s="31"/>
      <c r="B57" s="40"/>
      <c r="C57" s="41"/>
      <c r="D57" s="41"/>
      <c r="E57" s="41"/>
      <c r="F57" s="45" t="s">
        <v>48</v>
      </c>
      <c r="G57" s="21">
        <v>442</v>
      </c>
      <c r="H57" s="46">
        <v>3</v>
      </c>
      <c r="I57" s="46">
        <v>3</v>
      </c>
      <c r="J57" s="46">
        <v>3</v>
      </c>
      <c r="K57" s="46">
        <v>3</v>
      </c>
      <c r="L57" s="46">
        <v>3</v>
      </c>
      <c r="M57" s="46">
        <v>3</v>
      </c>
      <c r="N57" s="21">
        <f t="shared" si="24"/>
        <v>1.326</v>
      </c>
      <c r="O57" s="21">
        <f t="shared" si="25"/>
        <v>1.326</v>
      </c>
      <c r="P57" s="21">
        <f t="shared" si="26"/>
        <v>1.326</v>
      </c>
      <c r="Q57" s="21"/>
      <c r="R57" s="21"/>
      <c r="S57" s="21"/>
      <c r="T57" s="58"/>
      <c r="U57" s="58"/>
      <c r="V57" s="58"/>
    </row>
    <row r="58" spans="1:22">
      <c r="A58" s="31"/>
      <c r="B58" s="54" t="s">
        <v>31</v>
      </c>
      <c r="C58" s="59">
        <v>30</v>
      </c>
      <c r="D58" s="59">
        <v>50</v>
      </c>
      <c r="E58" s="59">
        <v>50</v>
      </c>
      <c r="F58" s="54" t="s">
        <v>49</v>
      </c>
      <c r="G58" s="53">
        <v>455</v>
      </c>
      <c r="H58" s="43">
        <v>30</v>
      </c>
      <c r="I58" s="43">
        <v>50</v>
      </c>
      <c r="J58" s="43">
        <v>50</v>
      </c>
      <c r="K58" s="43">
        <v>30</v>
      </c>
      <c r="L58" s="43">
        <v>50</v>
      </c>
      <c r="M58" s="43">
        <v>50</v>
      </c>
      <c r="N58" s="21">
        <f t="shared" si="24"/>
        <v>13.65</v>
      </c>
      <c r="O58" s="21">
        <f t="shared" si="25"/>
        <v>22.75</v>
      </c>
      <c r="P58" s="21">
        <f t="shared" si="26"/>
        <v>22.75</v>
      </c>
      <c r="Q58" s="21">
        <f>SUM(N58)</f>
        <v>13.65</v>
      </c>
      <c r="R58" s="21">
        <f t="shared" ref="R58:S58" si="29">SUM(O58)</f>
        <v>22.75</v>
      </c>
      <c r="S58" s="21">
        <f t="shared" si="29"/>
        <v>22.75</v>
      </c>
      <c r="T58" s="75">
        <f>(Q58*1.56)</f>
        <v>21.294</v>
      </c>
      <c r="U58" s="75">
        <f>(R58*1.56)</f>
        <v>35.49</v>
      </c>
      <c r="V58" s="75">
        <f>(S58*1.56)</f>
        <v>35.49</v>
      </c>
    </row>
    <row r="59" spans="1:22">
      <c r="A59" s="31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77">
        <f t="shared" ref="Q59:V59" si="30">SUM(Q44:Q58)</f>
        <v>509.5041</v>
      </c>
      <c r="R59" s="77">
        <f t="shared" si="30"/>
        <v>575.74</v>
      </c>
      <c r="S59" s="77">
        <f t="shared" si="30"/>
        <v>599.1894</v>
      </c>
      <c r="T59" s="77">
        <f t="shared" si="30"/>
        <v>794.826396</v>
      </c>
      <c r="U59" s="77">
        <f t="shared" si="30"/>
        <v>898.1544</v>
      </c>
      <c r="V59" s="77">
        <f t="shared" si="30"/>
        <v>934.735464</v>
      </c>
    </row>
    <row r="60" ht="17.25" customHeight="1" spans="1:22">
      <c r="A60" s="31"/>
      <c r="B60" s="37" t="s">
        <v>60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44"/>
      <c r="R60" s="57"/>
      <c r="S60" s="57"/>
      <c r="T60" s="57"/>
      <c r="U60" s="57"/>
      <c r="V60" s="57"/>
    </row>
    <row r="61" ht="21" customHeight="1" spans="1:22">
      <c r="A61" s="31"/>
      <c r="B61" s="40" t="s">
        <v>123</v>
      </c>
      <c r="C61" s="53">
        <v>60</v>
      </c>
      <c r="D61" s="53">
        <v>80</v>
      </c>
      <c r="E61" s="53">
        <v>100</v>
      </c>
      <c r="F61" s="56" t="s">
        <v>62</v>
      </c>
      <c r="G61" s="21">
        <v>130</v>
      </c>
      <c r="H61" s="43">
        <v>49</v>
      </c>
      <c r="I61" s="43">
        <v>63</v>
      </c>
      <c r="J61" s="43">
        <v>70</v>
      </c>
      <c r="K61" s="43">
        <v>35</v>
      </c>
      <c r="L61" s="43">
        <v>45</v>
      </c>
      <c r="M61" s="43">
        <v>50</v>
      </c>
      <c r="N61" s="21">
        <f t="shared" ref="N61:N84" si="31">H61*G61/1000</f>
        <v>6.37</v>
      </c>
      <c r="O61" s="21">
        <f t="shared" ref="O61:O84" si="32">I61*G61/1000</f>
        <v>8.19</v>
      </c>
      <c r="P61" s="21">
        <f t="shared" ref="P61:P84" si="33">J61*G61/1000</f>
        <v>9.1</v>
      </c>
      <c r="Q61" s="21">
        <f>SUM(N61:N65)</f>
        <v>28.5094</v>
      </c>
      <c r="R61" s="21">
        <f t="shared" ref="R61:S61" si="34">SUM(O61:O65)</f>
        <v>36.1299</v>
      </c>
      <c r="S61" s="21">
        <f t="shared" si="34"/>
        <v>40.1434</v>
      </c>
      <c r="T61" s="58">
        <f>Q61*1.56</f>
        <v>44.474664</v>
      </c>
      <c r="U61" s="58">
        <f>R61*1</f>
        <v>36.1299</v>
      </c>
      <c r="V61" s="58">
        <f>S61*1.56</f>
        <v>62.623704</v>
      </c>
    </row>
    <row r="62" spans="1:22">
      <c r="A62" s="31"/>
      <c r="B62" s="40"/>
      <c r="C62" s="53"/>
      <c r="D62" s="53"/>
      <c r="E62" s="53"/>
      <c r="F62" s="57" t="s">
        <v>44</v>
      </c>
      <c r="G62" s="58">
        <v>131</v>
      </c>
      <c r="H62" s="53">
        <v>21</v>
      </c>
      <c r="I62" s="53">
        <v>27</v>
      </c>
      <c r="J62" s="46">
        <v>30</v>
      </c>
      <c r="K62" s="53">
        <v>16</v>
      </c>
      <c r="L62" s="53">
        <v>21</v>
      </c>
      <c r="M62" s="43">
        <v>23</v>
      </c>
      <c r="N62" s="21">
        <f t="shared" si="31"/>
        <v>2.751</v>
      </c>
      <c r="O62" s="21">
        <f t="shared" si="32"/>
        <v>3.537</v>
      </c>
      <c r="P62" s="21">
        <f t="shared" si="33"/>
        <v>3.93</v>
      </c>
      <c r="Q62" s="21"/>
      <c r="R62" s="21"/>
      <c r="S62" s="21"/>
      <c r="T62" s="58"/>
      <c r="U62" s="58"/>
      <c r="V62" s="58"/>
    </row>
    <row r="63" ht="15.75" customHeight="1" spans="1:22">
      <c r="A63" s="31"/>
      <c r="B63" s="40"/>
      <c r="C63" s="53"/>
      <c r="D63" s="53"/>
      <c r="E63" s="53"/>
      <c r="F63" s="44" t="s">
        <v>63</v>
      </c>
      <c r="G63" s="21">
        <v>768</v>
      </c>
      <c r="H63" s="53">
        <v>21</v>
      </c>
      <c r="I63" s="53">
        <v>27</v>
      </c>
      <c r="J63" s="46">
        <v>30</v>
      </c>
      <c r="K63" s="53">
        <v>15</v>
      </c>
      <c r="L63" s="53">
        <v>19</v>
      </c>
      <c r="M63" s="43">
        <v>21</v>
      </c>
      <c r="N63" s="21">
        <f t="shared" si="31"/>
        <v>16.128</v>
      </c>
      <c r="O63" s="21">
        <f t="shared" si="32"/>
        <v>20.736</v>
      </c>
      <c r="P63" s="21">
        <f t="shared" si="33"/>
        <v>23.04</v>
      </c>
      <c r="Q63" s="21"/>
      <c r="R63" s="21"/>
      <c r="S63" s="21"/>
      <c r="T63" s="58"/>
      <c r="U63" s="58"/>
      <c r="V63" s="58"/>
    </row>
    <row r="64" spans="1:22">
      <c r="A64" s="31"/>
      <c r="B64" s="40"/>
      <c r="C64" s="53"/>
      <c r="D64" s="53"/>
      <c r="E64" s="53"/>
      <c r="F64" s="44" t="s">
        <v>21</v>
      </c>
      <c r="G64" s="21">
        <v>813</v>
      </c>
      <c r="H64" s="46">
        <v>4</v>
      </c>
      <c r="I64" s="46">
        <v>4.5</v>
      </c>
      <c r="J64" s="46">
        <v>5</v>
      </c>
      <c r="K64" s="46">
        <v>4</v>
      </c>
      <c r="L64" s="46">
        <v>4.5</v>
      </c>
      <c r="M64" s="46">
        <v>5</v>
      </c>
      <c r="N64" s="21">
        <f t="shared" si="31"/>
        <v>3.252</v>
      </c>
      <c r="O64" s="21">
        <f t="shared" si="32"/>
        <v>3.6585</v>
      </c>
      <c r="P64" s="21">
        <f t="shared" si="33"/>
        <v>4.065</v>
      </c>
      <c r="Q64" s="21"/>
      <c r="R64" s="21"/>
      <c r="S64" s="21"/>
      <c r="T64" s="58"/>
      <c r="U64" s="58"/>
      <c r="V64" s="58"/>
    </row>
    <row r="65" ht="15.75" spans="1:22">
      <c r="A65" s="31"/>
      <c r="B65" s="40"/>
      <c r="C65" s="53"/>
      <c r="D65" s="53"/>
      <c r="E65" s="53"/>
      <c r="F65" s="45" t="s">
        <v>24</v>
      </c>
      <c r="G65" s="21">
        <v>84</v>
      </c>
      <c r="H65" s="46">
        <v>0.1</v>
      </c>
      <c r="I65" s="46">
        <v>0.1</v>
      </c>
      <c r="J65" s="46">
        <v>0.1</v>
      </c>
      <c r="K65" s="46">
        <v>0.1</v>
      </c>
      <c r="L65" s="46">
        <v>0.1</v>
      </c>
      <c r="M65" s="46">
        <v>0.1</v>
      </c>
      <c r="N65" s="21">
        <f t="shared" si="31"/>
        <v>0.0084</v>
      </c>
      <c r="O65" s="21">
        <f t="shared" si="32"/>
        <v>0.0084</v>
      </c>
      <c r="P65" s="21">
        <f t="shared" si="33"/>
        <v>0.0084</v>
      </c>
      <c r="Q65" s="21"/>
      <c r="R65" s="21"/>
      <c r="S65" s="21"/>
      <c r="T65" s="58"/>
      <c r="U65" s="58"/>
      <c r="V65" s="58"/>
    </row>
    <row r="66" ht="15.75" customHeight="1" spans="1:22">
      <c r="A66" s="31"/>
      <c r="B66" s="47" t="s">
        <v>64</v>
      </c>
      <c r="C66" s="55">
        <v>200</v>
      </c>
      <c r="D66" s="55">
        <v>250</v>
      </c>
      <c r="E66" s="55">
        <v>300</v>
      </c>
      <c r="F66" s="45" t="s">
        <v>65</v>
      </c>
      <c r="G66" s="21">
        <v>3450</v>
      </c>
      <c r="H66" s="51">
        <v>65</v>
      </c>
      <c r="I66" s="51">
        <v>81</v>
      </c>
      <c r="J66" s="51">
        <v>97</v>
      </c>
      <c r="K66" s="51">
        <v>38</v>
      </c>
      <c r="L66" s="51">
        <v>47</v>
      </c>
      <c r="M66" s="51">
        <v>56</v>
      </c>
      <c r="N66" s="21">
        <f t="shared" si="31"/>
        <v>224.25</v>
      </c>
      <c r="O66" s="21">
        <f t="shared" si="32"/>
        <v>279.45</v>
      </c>
      <c r="P66" s="21">
        <f t="shared" si="33"/>
        <v>334.65</v>
      </c>
      <c r="Q66" s="21">
        <f>SUM(N66:N70)</f>
        <v>235.3004</v>
      </c>
      <c r="R66" s="21">
        <f>SUM(O66:O70)</f>
        <v>293.0808</v>
      </c>
      <c r="S66" s="21">
        <f>SUM(P66:P70)</f>
        <v>350.8612</v>
      </c>
      <c r="T66" s="58">
        <f>Q66*1.56</f>
        <v>367.068624</v>
      </c>
      <c r="U66" s="58">
        <f>R66*1.56</f>
        <v>457.206048</v>
      </c>
      <c r="V66" s="58">
        <f>S66*1.56</f>
        <v>547.343472</v>
      </c>
    </row>
    <row r="67" ht="15.75" customHeight="1" spans="1:22">
      <c r="A67" s="31"/>
      <c r="B67" s="47"/>
      <c r="C67" s="55"/>
      <c r="D67" s="55"/>
      <c r="E67" s="55"/>
      <c r="F67" s="45" t="s">
        <v>66</v>
      </c>
      <c r="G67" s="21">
        <v>370</v>
      </c>
      <c r="H67" s="51">
        <v>5</v>
      </c>
      <c r="I67" s="51">
        <v>6</v>
      </c>
      <c r="J67" s="51">
        <v>7</v>
      </c>
      <c r="K67" s="51">
        <v>5</v>
      </c>
      <c r="L67" s="51">
        <v>6</v>
      </c>
      <c r="M67" s="51">
        <v>7</v>
      </c>
      <c r="N67" s="21">
        <f t="shared" si="31"/>
        <v>1.85</v>
      </c>
      <c r="O67" s="21">
        <f t="shared" si="32"/>
        <v>2.22</v>
      </c>
      <c r="P67" s="21">
        <f t="shared" si="33"/>
        <v>2.59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47"/>
      <c r="C68" s="55"/>
      <c r="D68" s="55"/>
      <c r="E68" s="55"/>
      <c r="F68" s="45" t="s">
        <v>23</v>
      </c>
      <c r="G68" s="21">
        <v>117</v>
      </c>
      <c r="H68" s="51">
        <v>17</v>
      </c>
      <c r="I68" s="51">
        <v>22</v>
      </c>
      <c r="J68" s="51">
        <v>27</v>
      </c>
      <c r="K68" s="51">
        <v>15</v>
      </c>
      <c r="L68" s="51">
        <v>18</v>
      </c>
      <c r="M68" s="51">
        <v>21</v>
      </c>
      <c r="N68" s="21">
        <f t="shared" si="31"/>
        <v>1.989</v>
      </c>
      <c r="O68" s="21">
        <f t="shared" si="32"/>
        <v>2.574</v>
      </c>
      <c r="P68" s="21">
        <f t="shared" si="33"/>
        <v>3.159</v>
      </c>
      <c r="Q68" s="21"/>
      <c r="R68" s="21"/>
      <c r="S68" s="21"/>
      <c r="T68" s="58"/>
      <c r="U68" s="58"/>
      <c r="V68" s="58"/>
    </row>
    <row r="69" ht="15.75" customHeight="1" spans="1:22">
      <c r="A69" s="31"/>
      <c r="B69" s="47"/>
      <c r="C69" s="55"/>
      <c r="D69" s="55"/>
      <c r="E69" s="55"/>
      <c r="F69" s="45" t="s">
        <v>43</v>
      </c>
      <c r="G69" s="21">
        <v>147</v>
      </c>
      <c r="H69" s="51">
        <v>49</v>
      </c>
      <c r="I69" s="51">
        <v>60</v>
      </c>
      <c r="J69" s="51">
        <v>71</v>
      </c>
      <c r="K69" s="51">
        <v>36</v>
      </c>
      <c r="L69" s="51">
        <v>45</v>
      </c>
      <c r="M69" s="51">
        <v>54</v>
      </c>
      <c r="N69" s="21">
        <f t="shared" si="31"/>
        <v>7.203</v>
      </c>
      <c r="O69" s="21">
        <f t="shared" si="32"/>
        <v>8.82</v>
      </c>
      <c r="P69" s="21">
        <f t="shared" si="33"/>
        <v>10.437</v>
      </c>
      <c r="Q69" s="21"/>
      <c r="R69" s="21"/>
      <c r="S69" s="21"/>
      <c r="T69" s="58"/>
      <c r="U69" s="58"/>
      <c r="V69" s="58"/>
    </row>
    <row r="70" ht="15.75" customHeight="1" spans="1:22">
      <c r="A70" s="31"/>
      <c r="B70" s="47"/>
      <c r="C70" s="55"/>
      <c r="D70" s="55"/>
      <c r="E70" s="55"/>
      <c r="F70" s="45" t="s">
        <v>67</v>
      </c>
      <c r="G70" s="21">
        <v>84</v>
      </c>
      <c r="H70" s="48">
        <v>0.1</v>
      </c>
      <c r="I70" s="48">
        <v>0.2</v>
      </c>
      <c r="J70" s="48">
        <v>0.3</v>
      </c>
      <c r="K70" s="48">
        <v>0.1</v>
      </c>
      <c r="L70" s="48">
        <v>0.2</v>
      </c>
      <c r="M70" s="48">
        <v>0.3</v>
      </c>
      <c r="N70" s="21">
        <f t="shared" si="31"/>
        <v>0.0084</v>
      </c>
      <c r="O70" s="21">
        <f t="shared" si="32"/>
        <v>0.0168</v>
      </c>
      <c r="P70" s="21">
        <f t="shared" si="33"/>
        <v>0.0252</v>
      </c>
      <c r="Q70" s="21"/>
      <c r="R70" s="21"/>
      <c r="S70" s="21"/>
      <c r="T70" s="58"/>
      <c r="U70" s="58"/>
      <c r="V70" s="58"/>
    </row>
    <row r="71" ht="33" customHeight="1" spans="1:22">
      <c r="A71" s="31"/>
      <c r="B71" s="40" t="s">
        <v>124</v>
      </c>
      <c r="C71" s="53">
        <v>50</v>
      </c>
      <c r="D71" s="53">
        <v>50</v>
      </c>
      <c r="E71" s="53">
        <v>50</v>
      </c>
      <c r="F71" s="47" t="s">
        <v>69</v>
      </c>
      <c r="G71" s="21">
        <v>361</v>
      </c>
      <c r="H71" s="43">
        <v>30</v>
      </c>
      <c r="I71" s="43">
        <v>30</v>
      </c>
      <c r="J71" s="43">
        <v>30</v>
      </c>
      <c r="K71" s="43">
        <v>30</v>
      </c>
      <c r="L71" s="43">
        <v>30</v>
      </c>
      <c r="M71" s="43">
        <v>30</v>
      </c>
      <c r="N71" s="21">
        <f t="shared" ref="N71:N81" si="35">H71*G71/1000</f>
        <v>10.83</v>
      </c>
      <c r="O71" s="21">
        <f t="shared" ref="O71:O81" si="36">I71*G71/1000</f>
        <v>10.83</v>
      </c>
      <c r="P71" s="21">
        <f t="shared" ref="P71:P81" si="37">J71*G71/1000</f>
        <v>10.83</v>
      </c>
      <c r="Q71" s="21">
        <f>SUM(N71:N81)</f>
        <v>111.1218</v>
      </c>
      <c r="R71" s="21">
        <f>SUM(O71:O81)</f>
        <v>111.1218</v>
      </c>
      <c r="S71" s="21">
        <f>SUM(P71:P81)</f>
        <v>111.1218</v>
      </c>
      <c r="T71" s="21">
        <f>Q71*1.56</f>
        <v>173.350008</v>
      </c>
      <c r="U71" s="21">
        <f>R71*1.56</f>
        <v>173.350008</v>
      </c>
      <c r="V71" s="21">
        <f>S71*1.56</f>
        <v>173.350008</v>
      </c>
    </row>
    <row r="72" ht="31.5" customHeight="1" spans="1:22">
      <c r="A72" s="31"/>
      <c r="B72" s="40"/>
      <c r="C72" s="53"/>
      <c r="D72" s="53"/>
      <c r="E72" s="53"/>
      <c r="F72" s="47" t="s">
        <v>70</v>
      </c>
      <c r="G72" s="21">
        <v>361</v>
      </c>
      <c r="H72" s="43">
        <v>2</v>
      </c>
      <c r="I72" s="43">
        <v>2</v>
      </c>
      <c r="J72" s="43">
        <v>2</v>
      </c>
      <c r="K72" s="43">
        <v>2</v>
      </c>
      <c r="L72" s="43">
        <v>2</v>
      </c>
      <c r="M72" s="43">
        <v>2</v>
      </c>
      <c r="N72" s="21">
        <f t="shared" si="35"/>
        <v>0.722</v>
      </c>
      <c r="O72" s="21">
        <f t="shared" si="36"/>
        <v>0.722</v>
      </c>
      <c r="P72" s="21">
        <f t="shared" si="37"/>
        <v>0.722</v>
      </c>
      <c r="Q72" s="21"/>
      <c r="R72" s="21"/>
      <c r="S72" s="21"/>
      <c r="T72" s="21"/>
      <c r="U72" s="21"/>
      <c r="V72" s="21"/>
    </row>
    <row r="73" ht="15.75" customHeight="1" spans="1:22">
      <c r="A73" s="31"/>
      <c r="B73" s="40"/>
      <c r="C73" s="53"/>
      <c r="D73" s="53"/>
      <c r="E73" s="53"/>
      <c r="F73" s="47" t="s">
        <v>28</v>
      </c>
      <c r="G73" s="21">
        <v>442</v>
      </c>
      <c r="H73" s="43">
        <v>4</v>
      </c>
      <c r="I73" s="43">
        <v>4</v>
      </c>
      <c r="J73" s="43">
        <v>4</v>
      </c>
      <c r="K73" s="43">
        <v>4</v>
      </c>
      <c r="L73" s="43">
        <v>4</v>
      </c>
      <c r="M73" s="43">
        <v>4</v>
      </c>
      <c r="N73" s="21">
        <f t="shared" si="35"/>
        <v>1.768</v>
      </c>
      <c r="O73" s="21">
        <f t="shared" si="36"/>
        <v>1.768</v>
      </c>
      <c r="P73" s="21">
        <f t="shared" si="37"/>
        <v>1.768</v>
      </c>
      <c r="Q73" s="21"/>
      <c r="R73" s="21"/>
      <c r="S73" s="21"/>
      <c r="T73" s="21"/>
      <c r="U73" s="21"/>
      <c r="V73" s="21"/>
    </row>
    <row r="74" ht="15.75" customHeight="1" spans="1:22">
      <c r="A74" s="31"/>
      <c r="B74" s="40"/>
      <c r="C74" s="53"/>
      <c r="D74" s="53"/>
      <c r="E74" s="53"/>
      <c r="F74" s="47" t="s">
        <v>71</v>
      </c>
      <c r="G74" s="21">
        <v>4145</v>
      </c>
      <c r="H74" s="43">
        <v>1</v>
      </c>
      <c r="I74" s="43">
        <v>1</v>
      </c>
      <c r="J74" s="43">
        <v>1</v>
      </c>
      <c r="K74" s="43">
        <v>1</v>
      </c>
      <c r="L74" s="43">
        <v>1</v>
      </c>
      <c r="M74" s="43">
        <v>1</v>
      </c>
      <c r="N74" s="21">
        <f t="shared" si="35"/>
        <v>4.145</v>
      </c>
      <c r="O74" s="21">
        <f t="shared" si="36"/>
        <v>4.145</v>
      </c>
      <c r="P74" s="21">
        <f t="shared" si="37"/>
        <v>4.145</v>
      </c>
      <c r="Q74" s="21"/>
      <c r="R74" s="21"/>
      <c r="S74" s="21"/>
      <c r="T74" s="21"/>
      <c r="U74" s="21"/>
      <c r="V74" s="21"/>
    </row>
    <row r="75" ht="15.75" customHeight="1" spans="1:22">
      <c r="A75" s="31"/>
      <c r="B75" s="40"/>
      <c r="C75" s="53"/>
      <c r="D75" s="53"/>
      <c r="E75" s="53"/>
      <c r="F75" s="47" t="s">
        <v>72</v>
      </c>
      <c r="G75" s="21">
        <v>553</v>
      </c>
      <c r="H75" s="43">
        <v>5</v>
      </c>
      <c r="I75" s="43">
        <v>5</v>
      </c>
      <c r="J75" s="43">
        <v>5</v>
      </c>
      <c r="K75" s="43">
        <v>5</v>
      </c>
      <c r="L75" s="43">
        <v>5</v>
      </c>
      <c r="M75" s="43">
        <v>5</v>
      </c>
      <c r="N75" s="21">
        <f t="shared" si="35"/>
        <v>2.765</v>
      </c>
      <c r="O75" s="21">
        <f t="shared" si="36"/>
        <v>2.765</v>
      </c>
      <c r="P75" s="21">
        <f t="shared" si="37"/>
        <v>2.765</v>
      </c>
      <c r="Q75" s="21"/>
      <c r="R75" s="21"/>
      <c r="S75" s="21"/>
      <c r="T75" s="21"/>
      <c r="U75" s="21"/>
      <c r="V75" s="21"/>
    </row>
    <row r="76" ht="15.75" customHeight="1" spans="1:22">
      <c r="A76" s="31"/>
      <c r="B76" s="40"/>
      <c r="C76" s="53"/>
      <c r="D76" s="53"/>
      <c r="E76" s="53"/>
      <c r="F76" s="47" t="s">
        <v>73</v>
      </c>
      <c r="G76" s="21">
        <v>494</v>
      </c>
      <c r="H76" s="43">
        <v>9</v>
      </c>
      <c r="I76" s="43">
        <v>9</v>
      </c>
      <c r="J76" s="43">
        <v>9</v>
      </c>
      <c r="K76" s="43">
        <v>9</v>
      </c>
      <c r="L76" s="43">
        <v>9</v>
      </c>
      <c r="M76" s="43">
        <v>9</v>
      </c>
      <c r="N76" s="21">
        <f t="shared" si="35"/>
        <v>4.446</v>
      </c>
      <c r="O76" s="21">
        <f t="shared" si="36"/>
        <v>4.446</v>
      </c>
      <c r="P76" s="21">
        <f t="shared" si="37"/>
        <v>4.446</v>
      </c>
      <c r="Q76" s="21"/>
      <c r="R76" s="21"/>
      <c r="S76" s="21"/>
      <c r="T76" s="21"/>
      <c r="U76" s="21"/>
      <c r="V76" s="21"/>
    </row>
    <row r="77" ht="15.75" customHeight="1" spans="1:22">
      <c r="A77" s="31"/>
      <c r="B77" s="40"/>
      <c r="C77" s="53"/>
      <c r="D77" s="53"/>
      <c r="E77" s="53"/>
      <c r="F77" s="47" t="s">
        <v>55</v>
      </c>
      <c r="G77" s="94">
        <v>6116</v>
      </c>
      <c r="H77" s="43">
        <v>13</v>
      </c>
      <c r="I77" s="43">
        <v>13</v>
      </c>
      <c r="J77" s="43">
        <v>13</v>
      </c>
      <c r="K77" s="43">
        <v>13</v>
      </c>
      <c r="L77" s="43">
        <v>13</v>
      </c>
      <c r="M77" s="43">
        <v>13</v>
      </c>
      <c r="N77" s="21">
        <f t="shared" si="35"/>
        <v>79.508</v>
      </c>
      <c r="O77" s="21">
        <f t="shared" si="36"/>
        <v>79.508</v>
      </c>
      <c r="P77" s="21">
        <f t="shared" si="37"/>
        <v>79.508</v>
      </c>
      <c r="Q77" s="21"/>
      <c r="R77" s="21"/>
      <c r="S77" s="21"/>
      <c r="T77" s="21"/>
      <c r="U77" s="21"/>
      <c r="V77" s="21"/>
    </row>
    <row r="78" ht="15.75" spans="1:22">
      <c r="A78" s="31"/>
      <c r="B78" s="40"/>
      <c r="C78" s="53"/>
      <c r="D78" s="53"/>
      <c r="E78" s="53"/>
      <c r="F78" s="47" t="s">
        <v>74</v>
      </c>
      <c r="G78" s="21">
        <v>6188</v>
      </c>
      <c r="H78" s="43">
        <v>1</v>
      </c>
      <c r="I78" s="43">
        <v>1</v>
      </c>
      <c r="J78" s="43">
        <v>1</v>
      </c>
      <c r="K78" s="43">
        <v>0.001</v>
      </c>
      <c r="L78" s="43">
        <v>1</v>
      </c>
      <c r="M78" s="43">
        <v>1</v>
      </c>
      <c r="N78" s="21">
        <f t="shared" si="35"/>
        <v>6.188</v>
      </c>
      <c r="O78" s="21">
        <f t="shared" si="36"/>
        <v>6.188</v>
      </c>
      <c r="P78" s="21">
        <f t="shared" si="37"/>
        <v>6.188</v>
      </c>
      <c r="Q78" s="21"/>
      <c r="R78" s="21"/>
      <c r="S78" s="21"/>
      <c r="T78" s="21"/>
      <c r="U78" s="21"/>
      <c r="V78" s="21"/>
    </row>
    <row r="79" ht="15.75" spans="1:22">
      <c r="A79" s="31"/>
      <c r="B79" s="40"/>
      <c r="C79" s="53"/>
      <c r="D79" s="53"/>
      <c r="E79" s="53"/>
      <c r="F79" s="47" t="s">
        <v>67</v>
      </c>
      <c r="G79" s="21">
        <v>84</v>
      </c>
      <c r="H79" s="46">
        <v>0.2</v>
      </c>
      <c r="I79" s="46">
        <v>0.2</v>
      </c>
      <c r="J79" s="46">
        <v>0.2</v>
      </c>
      <c r="K79" s="46">
        <v>0.2</v>
      </c>
      <c r="L79" s="46">
        <v>0.2</v>
      </c>
      <c r="M79" s="46">
        <v>0.2</v>
      </c>
      <c r="N79" s="21">
        <f t="shared" si="35"/>
        <v>0.0168</v>
      </c>
      <c r="O79" s="21">
        <f t="shared" si="36"/>
        <v>0.0168</v>
      </c>
      <c r="P79" s="21">
        <f t="shared" si="37"/>
        <v>0.0168</v>
      </c>
      <c r="Q79" s="21"/>
      <c r="R79" s="21"/>
      <c r="S79" s="21"/>
      <c r="T79" s="21"/>
      <c r="U79" s="21"/>
      <c r="V79" s="21"/>
    </row>
    <row r="80" ht="15.75" spans="1:22">
      <c r="A80" s="31"/>
      <c r="B80" s="40"/>
      <c r="C80" s="53"/>
      <c r="D80" s="53"/>
      <c r="E80" s="53"/>
      <c r="F80" s="47" t="s">
        <v>75</v>
      </c>
      <c r="G80" s="21">
        <v>6000</v>
      </c>
      <c r="H80" s="21">
        <v>0.03</v>
      </c>
      <c r="I80" s="21">
        <v>0.03</v>
      </c>
      <c r="J80" s="21">
        <v>0.03</v>
      </c>
      <c r="K80" s="21">
        <v>0.03</v>
      </c>
      <c r="L80" s="21">
        <v>0.03</v>
      </c>
      <c r="M80" s="21">
        <v>0.03</v>
      </c>
      <c r="N80" s="21">
        <f t="shared" si="35"/>
        <v>0.18</v>
      </c>
      <c r="O80" s="21">
        <f t="shared" si="36"/>
        <v>0.18</v>
      </c>
      <c r="P80" s="21">
        <f t="shared" si="37"/>
        <v>0.18</v>
      </c>
      <c r="Q80" s="21"/>
      <c r="R80" s="21"/>
      <c r="S80" s="21"/>
      <c r="T80" s="21"/>
      <c r="U80" s="21"/>
      <c r="V80" s="21"/>
    </row>
    <row r="81" ht="15.75" spans="1:22">
      <c r="A81" s="31"/>
      <c r="B81" s="40"/>
      <c r="C81" s="53"/>
      <c r="D81" s="53"/>
      <c r="E81" s="53"/>
      <c r="F81" s="47" t="s">
        <v>72</v>
      </c>
      <c r="G81" s="21">
        <v>553</v>
      </c>
      <c r="H81" s="43">
        <v>1</v>
      </c>
      <c r="I81" s="43">
        <v>1</v>
      </c>
      <c r="J81" s="43">
        <v>1</v>
      </c>
      <c r="K81" s="43">
        <v>1</v>
      </c>
      <c r="L81" s="43">
        <v>1</v>
      </c>
      <c r="M81" s="43">
        <v>1</v>
      </c>
      <c r="N81" s="21">
        <f t="shared" si="35"/>
        <v>0.553</v>
      </c>
      <c r="O81" s="21">
        <f t="shared" si="36"/>
        <v>0.553</v>
      </c>
      <c r="P81" s="21">
        <f t="shared" si="37"/>
        <v>0.553</v>
      </c>
      <c r="Q81" s="21"/>
      <c r="R81" s="21"/>
      <c r="S81" s="21"/>
      <c r="T81" s="21"/>
      <c r="U81" s="21"/>
      <c r="V81" s="21"/>
    </row>
    <row r="82" ht="15.75" spans="1:22">
      <c r="A82" s="31"/>
      <c r="B82" s="40" t="s">
        <v>76</v>
      </c>
      <c r="C82" s="53">
        <v>200</v>
      </c>
      <c r="D82" s="53">
        <v>200</v>
      </c>
      <c r="E82" s="53">
        <v>200</v>
      </c>
      <c r="F82" s="223" t="s">
        <v>77</v>
      </c>
      <c r="G82" s="21">
        <v>800</v>
      </c>
      <c r="H82" s="53">
        <v>20</v>
      </c>
      <c r="I82" s="53">
        <v>20</v>
      </c>
      <c r="J82" s="53">
        <v>20</v>
      </c>
      <c r="K82" s="53">
        <v>20</v>
      </c>
      <c r="L82" s="53">
        <v>20</v>
      </c>
      <c r="M82" s="53">
        <v>20</v>
      </c>
      <c r="N82" s="21">
        <f t="shared" ref="N82:N83" si="38">H82*G82/1000</f>
        <v>16</v>
      </c>
      <c r="O82" s="21">
        <f t="shared" ref="O82:O83" si="39">I82*G82/1000</f>
        <v>16</v>
      </c>
      <c r="P82" s="21">
        <f t="shared" ref="P82:P83" si="40">J82*G82/1000</f>
        <v>16</v>
      </c>
      <c r="Q82" s="21">
        <f>SUM(N82:N83)</f>
        <v>17.326</v>
      </c>
      <c r="R82" s="21">
        <f t="shared" ref="R82:S82" si="41">SUM(O82:O83)</f>
        <v>17.326</v>
      </c>
      <c r="S82" s="21">
        <f t="shared" si="41"/>
        <v>17.326</v>
      </c>
      <c r="T82" s="21">
        <f>Q82*1.56</f>
        <v>27.02856</v>
      </c>
      <c r="U82" s="21">
        <f>R82*1.56</f>
        <v>27.02856</v>
      </c>
      <c r="V82" s="21">
        <f>S82*1.56</f>
        <v>27.02856</v>
      </c>
    </row>
    <row r="83" ht="15.75" spans="1:22">
      <c r="A83" s="31"/>
      <c r="B83" s="40"/>
      <c r="C83" s="53"/>
      <c r="D83" s="53"/>
      <c r="E83" s="53"/>
      <c r="F83" s="222" t="s">
        <v>48</v>
      </c>
      <c r="G83" s="21">
        <v>442</v>
      </c>
      <c r="H83" s="43">
        <v>3</v>
      </c>
      <c r="I83" s="43">
        <v>3</v>
      </c>
      <c r="J83" s="43">
        <v>3</v>
      </c>
      <c r="K83" s="43">
        <v>3</v>
      </c>
      <c r="L83" s="43">
        <v>3</v>
      </c>
      <c r="M83" s="43">
        <v>3</v>
      </c>
      <c r="N83" s="21">
        <f t="shared" si="38"/>
        <v>1.326</v>
      </c>
      <c r="O83" s="21">
        <f t="shared" si="39"/>
        <v>1.326</v>
      </c>
      <c r="P83" s="21">
        <f t="shared" si="40"/>
        <v>1.326</v>
      </c>
      <c r="Q83" s="21"/>
      <c r="R83" s="21"/>
      <c r="S83" s="21"/>
      <c r="T83" s="21"/>
      <c r="U83" s="21"/>
      <c r="V83" s="21"/>
    </row>
    <row r="84" ht="15.75" spans="1:22">
      <c r="A84" s="31"/>
      <c r="B84" s="54" t="s">
        <v>31</v>
      </c>
      <c r="C84" s="59">
        <v>30</v>
      </c>
      <c r="D84" s="59">
        <v>50</v>
      </c>
      <c r="E84" s="59">
        <v>50</v>
      </c>
      <c r="F84" s="224" t="s">
        <v>49</v>
      </c>
      <c r="G84" s="53">
        <v>455</v>
      </c>
      <c r="H84" s="43">
        <v>30</v>
      </c>
      <c r="I84" s="43">
        <v>50</v>
      </c>
      <c r="J84" s="43">
        <v>50</v>
      </c>
      <c r="K84" s="43">
        <v>30</v>
      </c>
      <c r="L84" s="43">
        <v>50</v>
      </c>
      <c r="M84" s="43">
        <v>50</v>
      </c>
      <c r="N84" s="21">
        <f t="shared" si="31"/>
        <v>13.65</v>
      </c>
      <c r="O84" s="21">
        <f t="shared" si="32"/>
        <v>22.75</v>
      </c>
      <c r="P84" s="21">
        <f t="shared" si="33"/>
        <v>22.75</v>
      </c>
      <c r="Q84" s="21">
        <f>SUM(N84)</f>
        <v>13.65</v>
      </c>
      <c r="R84" s="21">
        <f t="shared" ref="R84:S84" si="42">SUM(O84)</f>
        <v>22.75</v>
      </c>
      <c r="S84" s="21">
        <f t="shared" si="42"/>
        <v>22.75</v>
      </c>
      <c r="T84" s="58">
        <f>Q84*1.56</f>
        <v>21.294</v>
      </c>
      <c r="U84" s="58">
        <f>R84*1.56</f>
        <v>35.49</v>
      </c>
      <c r="V84" s="58">
        <f>S84*1.56</f>
        <v>35.49</v>
      </c>
    </row>
    <row r="85" spans="1:22">
      <c r="A85" s="31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24"/>
      <c r="O85" s="24"/>
      <c r="P85" s="24"/>
      <c r="Q85" s="24">
        <f t="shared" ref="Q85:V85" si="43">SUM(Q61:Q84)</f>
        <v>405.9076</v>
      </c>
      <c r="R85" s="24">
        <f t="shared" si="43"/>
        <v>480.4085</v>
      </c>
      <c r="S85" s="24">
        <f t="shared" si="43"/>
        <v>542.2024</v>
      </c>
      <c r="T85" s="24">
        <f t="shared" si="43"/>
        <v>633.215856</v>
      </c>
      <c r="U85" s="24">
        <f t="shared" si="43"/>
        <v>729.204516</v>
      </c>
      <c r="V85" s="24">
        <f t="shared" si="43"/>
        <v>845.835744</v>
      </c>
    </row>
    <row r="86" spans="1:22">
      <c r="A86" s="31"/>
      <c r="B86" s="37" t="s">
        <v>78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44"/>
      <c r="R86" s="57"/>
      <c r="S86" s="57"/>
      <c r="T86" s="57"/>
      <c r="U86" s="57"/>
      <c r="V86" s="57"/>
    </row>
    <row r="87" spans="1:22">
      <c r="A87" s="31"/>
      <c r="B87" s="40" t="s">
        <v>125</v>
      </c>
      <c r="C87" s="41" t="s">
        <v>16</v>
      </c>
      <c r="D87" s="41" t="s">
        <v>17</v>
      </c>
      <c r="E87" s="41" t="s">
        <v>18</v>
      </c>
      <c r="F87" s="42" t="s">
        <v>35</v>
      </c>
      <c r="G87" s="21">
        <v>5700</v>
      </c>
      <c r="H87" s="43">
        <v>85</v>
      </c>
      <c r="I87" s="43">
        <v>98</v>
      </c>
      <c r="J87" s="43">
        <v>105</v>
      </c>
      <c r="K87" s="43">
        <v>79</v>
      </c>
      <c r="L87" s="43">
        <v>83</v>
      </c>
      <c r="M87" s="43">
        <v>99</v>
      </c>
      <c r="N87" s="21">
        <f t="shared" ref="N87:N96" si="44">H87*G87/1000</f>
        <v>484.5</v>
      </c>
      <c r="O87" s="21">
        <f t="shared" ref="O87:O96" si="45">I87*G87/1000</f>
        <v>558.6</v>
      </c>
      <c r="P87" s="21">
        <f t="shared" ref="P87:P96" si="46">J87*G87/1000</f>
        <v>598.5</v>
      </c>
      <c r="Q87" s="21">
        <f>SUM(N87:N92)</f>
        <v>520.2774</v>
      </c>
      <c r="R87" s="21">
        <f t="shared" ref="R87:S87" si="47">SUM(O87:O92)</f>
        <v>598.1258</v>
      </c>
      <c r="S87" s="21">
        <f t="shared" si="47"/>
        <v>643.8962</v>
      </c>
      <c r="T87" s="21">
        <f>(Q87*1.56)</f>
        <v>811.632744</v>
      </c>
      <c r="U87" s="21">
        <f>(R87*1.56)</f>
        <v>933.076248</v>
      </c>
      <c r="V87" s="21">
        <f>(S87*1.56)</f>
        <v>1004.478072</v>
      </c>
    </row>
    <row r="88" spans="1:22">
      <c r="A88" s="31"/>
      <c r="B88" s="40"/>
      <c r="C88" s="41"/>
      <c r="D88" s="41"/>
      <c r="E88" s="41"/>
      <c r="F88" s="44" t="s">
        <v>20</v>
      </c>
      <c r="G88" s="21">
        <v>573</v>
      </c>
      <c r="H88" s="43">
        <v>45</v>
      </c>
      <c r="I88" s="43">
        <v>50</v>
      </c>
      <c r="J88" s="43">
        <v>55</v>
      </c>
      <c r="K88" s="43">
        <v>45</v>
      </c>
      <c r="L88" s="43">
        <v>50</v>
      </c>
      <c r="M88" s="43">
        <v>55</v>
      </c>
      <c r="N88" s="21">
        <f t="shared" si="44"/>
        <v>25.785</v>
      </c>
      <c r="O88" s="21">
        <f t="shared" si="45"/>
        <v>28.65</v>
      </c>
      <c r="P88" s="21">
        <f t="shared" si="46"/>
        <v>31.515</v>
      </c>
      <c r="Q88" s="21"/>
      <c r="R88" s="21"/>
      <c r="S88" s="21"/>
      <c r="T88" s="21"/>
      <c r="U88" s="21"/>
      <c r="V88" s="21"/>
    </row>
    <row r="89" spans="1:22">
      <c r="A89" s="31"/>
      <c r="B89" s="40"/>
      <c r="C89" s="41"/>
      <c r="D89" s="41"/>
      <c r="E89" s="41"/>
      <c r="F89" s="44" t="s">
        <v>21</v>
      </c>
      <c r="G89" s="21">
        <v>813</v>
      </c>
      <c r="H89" s="43">
        <v>5</v>
      </c>
      <c r="I89" s="43">
        <v>5</v>
      </c>
      <c r="J89" s="43">
        <v>7</v>
      </c>
      <c r="K89" s="43">
        <v>5</v>
      </c>
      <c r="L89" s="43">
        <v>45</v>
      </c>
      <c r="M89" s="43">
        <v>7</v>
      </c>
      <c r="N89" s="21">
        <f t="shared" si="44"/>
        <v>4.065</v>
      </c>
      <c r="O89" s="21">
        <f t="shared" si="45"/>
        <v>4.065</v>
      </c>
      <c r="P89" s="21">
        <f t="shared" si="46"/>
        <v>5.691</v>
      </c>
      <c r="Q89" s="21"/>
      <c r="R89" s="21"/>
      <c r="S89" s="21"/>
      <c r="T89" s="21"/>
      <c r="U89" s="21"/>
      <c r="V89" s="21"/>
    </row>
    <row r="90" spans="1:22">
      <c r="A90" s="31"/>
      <c r="B90" s="40"/>
      <c r="C90" s="41"/>
      <c r="D90" s="41"/>
      <c r="E90" s="41"/>
      <c r="F90" s="44" t="s">
        <v>22</v>
      </c>
      <c r="G90" s="21">
        <v>131</v>
      </c>
      <c r="H90" s="43">
        <v>30</v>
      </c>
      <c r="I90" s="43">
        <v>34</v>
      </c>
      <c r="J90" s="43">
        <v>40</v>
      </c>
      <c r="K90" s="43">
        <v>26</v>
      </c>
      <c r="L90" s="43">
        <v>29</v>
      </c>
      <c r="M90" s="43">
        <v>33</v>
      </c>
      <c r="N90" s="21">
        <f t="shared" si="44"/>
        <v>3.93</v>
      </c>
      <c r="O90" s="21">
        <f t="shared" si="45"/>
        <v>4.454</v>
      </c>
      <c r="P90" s="21">
        <f t="shared" si="46"/>
        <v>5.24</v>
      </c>
      <c r="Q90" s="21"/>
      <c r="R90" s="21"/>
      <c r="S90" s="21"/>
      <c r="T90" s="21"/>
      <c r="U90" s="21"/>
      <c r="V90" s="21"/>
    </row>
    <row r="91" spans="1:22">
      <c r="A91" s="31"/>
      <c r="B91" s="40"/>
      <c r="C91" s="41"/>
      <c r="D91" s="41"/>
      <c r="E91" s="41"/>
      <c r="F91" s="44" t="s">
        <v>23</v>
      </c>
      <c r="G91" s="21">
        <v>117</v>
      </c>
      <c r="H91" s="43">
        <v>17</v>
      </c>
      <c r="I91" s="43">
        <v>20</v>
      </c>
      <c r="J91" s="43">
        <v>25</v>
      </c>
      <c r="K91" s="43">
        <v>12</v>
      </c>
      <c r="L91" s="43">
        <v>17</v>
      </c>
      <c r="M91" s="43">
        <v>21</v>
      </c>
      <c r="N91" s="21">
        <f t="shared" si="44"/>
        <v>1.989</v>
      </c>
      <c r="O91" s="21">
        <f t="shared" si="45"/>
        <v>2.34</v>
      </c>
      <c r="P91" s="21">
        <f t="shared" si="46"/>
        <v>2.925</v>
      </c>
      <c r="Q91" s="21"/>
      <c r="R91" s="21"/>
      <c r="S91" s="21"/>
      <c r="T91" s="21"/>
      <c r="U91" s="21"/>
      <c r="V91" s="21"/>
    </row>
    <row r="92" ht="15.75" spans="1:22">
      <c r="A92" s="31"/>
      <c r="B92" s="40"/>
      <c r="C92" s="41"/>
      <c r="D92" s="41"/>
      <c r="E92" s="41"/>
      <c r="F92" s="45" t="s">
        <v>24</v>
      </c>
      <c r="G92" s="21">
        <v>84</v>
      </c>
      <c r="H92" s="46">
        <v>0.1</v>
      </c>
      <c r="I92" s="46">
        <v>0.2</v>
      </c>
      <c r="J92" s="46">
        <v>0.3</v>
      </c>
      <c r="K92" s="46">
        <v>0.1</v>
      </c>
      <c r="L92" s="46">
        <v>0.2</v>
      </c>
      <c r="M92" s="46">
        <v>0.3</v>
      </c>
      <c r="N92" s="21">
        <f t="shared" si="44"/>
        <v>0.0084</v>
      </c>
      <c r="O92" s="21">
        <f t="shared" si="45"/>
        <v>0.0168</v>
      </c>
      <c r="P92" s="21">
        <f t="shared" si="46"/>
        <v>0.0252</v>
      </c>
      <c r="Q92" s="21"/>
      <c r="R92" s="21"/>
      <c r="S92" s="21"/>
      <c r="T92" s="21"/>
      <c r="U92" s="21"/>
      <c r="V92" s="21"/>
    </row>
    <row r="93" ht="15.75" spans="1:22">
      <c r="A93" s="31"/>
      <c r="B93" s="47" t="s">
        <v>91</v>
      </c>
      <c r="C93" s="48">
        <v>200</v>
      </c>
      <c r="D93" s="48">
        <v>200</v>
      </c>
      <c r="E93" s="48">
        <v>200</v>
      </c>
      <c r="F93" s="49" t="s">
        <v>92</v>
      </c>
      <c r="G93" s="50">
        <v>5137</v>
      </c>
      <c r="H93" s="48">
        <v>1</v>
      </c>
      <c r="I93" s="48">
        <v>1</v>
      </c>
      <c r="J93" s="48">
        <v>1</v>
      </c>
      <c r="K93" s="48">
        <v>30</v>
      </c>
      <c r="L93" s="48">
        <v>30</v>
      </c>
      <c r="M93" s="48">
        <v>30</v>
      </c>
      <c r="N93" s="21">
        <f t="shared" si="44"/>
        <v>5.137</v>
      </c>
      <c r="O93" s="21">
        <f t="shared" si="45"/>
        <v>5.137</v>
      </c>
      <c r="P93" s="21">
        <f t="shared" si="46"/>
        <v>5.137</v>
      </c>
      <c r="Q93" s="68">
        <f>SUM(N93:N95)</f>
        <v>23.753</v>
      </c>
      <c r="R93" s="68">
        <f>SUM(O93:O95)</f>
        <v>23.753</v>
      </c>
      <c r="S93" s="68">
        <f>SUM(P93:P95)</f>
        <v>23.753</v>
      </c>
      <c r="T93" s="69">
        <f>Q93*1.56</f>
        <v>37.05468</v>
      </c>
      <c r="U93" s="69">
        <f>R93*1.56</f>
        <v>37.05468</v>
      </c>
      <c r="V93" s="21">
        <f>(S93*1.56)</f>
        <v>37.05468</v>
      </c>
    </row>
    <row r="94" ht="15.75" spans="1:22">
      <c r="A94" s="31"/>
      <c r="B94" s="47"/>
      <c r="C94" s="48"/>
      <c r="D94" s="48"/>
      <c r="E94" s="48"/>
      <c r="F94" s="49" t="s">
        <v>73</v>
      </c>
      <c r="G94" s="50">
        <v>494</v>
      </c>
      <c r="H94" s="48">
        <v>35</v>
      </c>
      <c r="I94" s="48">
        <v>35</v>
      </c>
      <c r="J94" s="48">
        <v>35</v>
      </c>
      <c r="K94" s="48">
        <v>30</v>
      </c>
      <c r="L94" s="48">
        <v>30</v>
      </c>
      <c r="M94" s="48">
        <v>30</v>
      </c>
      <c r="N94" s="21">
        <f t="shared" si="44"/>
        <v>17.29</v>
      </c>
      <c r="O94" s="21">
        <f t="shared" si="45"/>
        <v>17.29</v>
      </c>
      <c r="P94" s="21">
        <f t="shared" si="46"/>
        <v>17.29</v>
      </c>
      <c r="Q94" s="68"/>
      <c r="R94" s="68"/>
      <c r="S94" s="68"/>
      <c r="T94" s="69"/>
      <c r="U94" s="69"/>
      <c r="V94" s="21"/>
    </row>
    <row r="95" ht="15.75" spans="1:22">
      <c r="A95" s="31"/>
      <c r="B95" s="47"/>
      <c r="C95" s="48"/>
      <c r="D95" s="48"/>
      <c r="E95" s="48"/>
      <c r="F95" s="45" t="s">
        <v>28</v>
      </c>
      <c r="G95" s="50">
        <v>442</v>
      </c>
      <c r="H95" s="51">
        <v>3</v>
      </c>
      <c r="I95" s="51">
        <v>3</v>
      </c>
      <c r="J95" s="51">
        <v>3</v>
      </c>
      <c r="K95" s="51">
        <v>3</v>
      </c>
      <c r="L95" s="51">
        <v>3</v>
      </c>
      <c r="M95" s="51">
        <v>3</v>
      </c>
      <c r="N95" s="21">
        <f t="shared" si="44"/>
        <v>1.326</v>
      </c>
      <c r="O95" s="21">
        <f t="shared" si="45"/>
        <v>1.326</v>
      </c>
      <c r="P95" s="21">
        <f t="shared" si="46"/>
        <v>1.326</v>
      </c>
      <c r="Q95" s="68"/>
      <c r="R95" s="68"/>
      <c r="S95" s="68"/>
      <c r="T95" s="69"/>
      <c r="U95" s="69"/>
      <c r="V95" s="21"/>
    </row>
    <row r="96" ht="15.75" spans="1:22">
      <c r="A96" s="31"/>
      <c r="B96" s="52" t="s">
        <v>120</v>
      </c>
      <c r="C96" s="53">
        <v>120</v>
      </c>
      <c r="D96" s="53">
        <v>120</v>
      </c>
      <c r="E96" s="53">
        <v>120</v>
      </c>
      <c r="F96" s="45" t="s">
        <v>30</v>
      </c>
      <c r="G96" s="21">
        <v>768</v>
      </c>
      <c r="H96" s="43">
        <v>150</v>
      </c>
      <c r="I96" s="43">
        <v>150</v>
      </c>
      <c r="J96" s="43">
        <v>150</v>
      </c>
      <c r="K96" s="43">
        <v>120</v>
      </c>
      <c r="L96" s="43">
        <v>120</v>
      </c>
      <c r="M96" s="43">
        <v>120</v>
      </c>
      <c r="N96" s="21">
        <f t="shared" si="44"/>
        <v>115.2</v>
      </c>
      <c r="O96" s="21">
        <f t="shared" si="45"/>
        <v>115.2</v>
      </c>
      <c r="P96" s="21">
        <f t="shared" si="46"/>
        <v>115.2</v>
      </c>
      <c r="Q96" s="17">
        <f>SUM(N96)</f>
        <v>115.2</v>
      </c>
      <c r="R96" s="17">
        <f t="shared" ref="R96:S96" si="48">SUM(O96)</f>
        <v>115.2</v>
      </c>
      <c r="S96" s="17">
        <f t="shared" si="48"/>
        <v>115.2</v>
      </c>
      <c r="T96" s="70">
        <f>(Q96*1.56)</f>
        <v>179.712</v>
      </c>
      <c r="U96" s="70">
        <f>(R96*1.56)</f>
        <v>179.712</v>
      </c>
      <c r="V96" s="70">
        <f>(S96*1.56)</f>
        <v>179.712</v>
      </c>
    </row>
    <row r="97" spans="1:22">
      <c r="A97" s="31"/>
      <c r="B97" s="54" t="s">
        <v>31</v>
      </c>
      <c r="C97" s="59">
        <v>30</v>
      </c>
      <c r="D97" s="59">
        <v>50</v>
      </c>
      <c r="E97" s="59">
        <v>50</v>
      </c>
      <c r="F97" s="54" t="s">
        <v>49</v>
      </c>
      <c r="G97" s="21">
        <v>455</v>
      </c>
      <c r="H97" s="43">
        <v>30</v>
      </c>
      <c r="I97" s="43">
        <v>50</v>
      </c>
      <c r="J97" s="43">
        <v>50</v>
      </c>
      <c r="K97" s="43">
        <v>30</v>
      </c>
      <c r="L97" s="43">
        <v>50</v>
      </c>
      <c r="M97" s="43">
        <v>50</v>
      </c>
      <c r="N97" s="21">
        <f t="shared" ref="N97" si="49">H97*G97/1000</f>
        <v>13.65</v>
      </c>
      <c r="O97" s="21">
        <f t="shared" ref="O97" si="50">I97*G97/1000</f>
        <v>22.75</v>
      </c>
      <c r="P97" s="21">
        <f t="shared" ref="P97" si="51">J97*G97/1000</f>
        <v>22.75</v>
      </c>
      <c r="Q97" s="21">
        <f>SUM(N97)</f>
        <v>13.65</v>
      </c>
      <c r="R97" s="21">
        <f t="shared" ref="R97:S97" si="52">SUM(O97)</f>
        <v>22.75</v>
      </c>
      <c r="S97" s="21">
        <f t="shared" si="52"/>
        <v>22.75</v>
      </c>
      <c r="T97" s="21">
        <f>Q97*1.56</f>
        <v>21.294</v>
      </c>
      <c r="U97" s="21">
        <f>R97*1.56</f>
        <v>35.49</v>
      </c>
      <c r="V97" s="21">
        <f>S97*1.56</f>
        <v>35.49</v>
      </c>
    </row>
    <row r="98" spans="1:22">
      <c r="A98" s="3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90">
        <f t="shared" ref="Q98:V98" si="53">SUM(Q87:Q97)</f>
        <v>672.8804</v>
      </c>
      <c r="R98" s="90">
        <f t="shared" si="53"/>
        <v>759.8288</v>
      </c>
      <c r="S98" s="90">
        <f t="shared" si="53"/>
        <v>805.5992</v>
      </c>
      <c r="T98" s="90">
        <f t="shared" si="53"/>
        <v>1049.693424</v>
      </c>
      <c r="U98" s="90">
        <f t="shared" si="53"/>
        <v>1185.332928</v>
      </c>
      <c r="V98" s="90">
        <f t="shared" si="53"/>
        <v>1256.734752</v>
      </c>
    </row>
    <row r="99" ht="15.75" spans="1:22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1"/>
      <c r="R99" s="31"/>
      <c r="S99" s="31"/>
      <c r="T99" s="31"/>
      <c r="U99" s="31"/>
      <c r="V99" s="31"/>
    </row>
    <row r="100" ht="15.75" spans="1:22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1"/>
      <c r="R100" s="31"/>
      <c r="S100" s="31"/>
      <c r="T100" s="31"/>
      <c r="U100" s="31"/>
      <c r="V100" s="31"/>
    </row>
    <row r="101" spans="1:1">
      <c r="A101" s="31"/>
    </row>
    <row r="102" spans="1:1">
      <c r="A102" s="31"/>
    </row>
    <row r="103" spans="1:1">
      <c r="A103" s="31"/>
    </row>
    <row r="104" ht="15.75" spans="1:22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1"/>
      <c r="R104" s="31"/>
      <c r="S104" s="31"/>
      <c r="T104" s="31"/>
      <c r="U104" s="31"/>
      <c r="V104" s="31"/>
    </row>
    <row r="105" ht="15.75" spans="2:17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9"/>
    </row>
    <row r="106" ht="15.75" spans="2:17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9"/>
    </row>
    <row r="107" ht="15.75" spans="2:17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9"/>
    </row>
    <row r="108" spans="2:17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</row>
  </sheetData>
  <mergeCells count="170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3:P23"/>
    <mergeCell ref="B24:V24"/>
    <mergeCell ref="B42:P42"/>
    <mergeCell ref="B43:V43"/>
    <mergeCell ref="B59:P59"/>
    <mergeCell ref="B60:P60"/>
    <mergeCell ref="B86:P86"/>
    <mergeCell ref="B98:P98"/>
    <mergeCell ref="B6:B7"/>
    <mergeCell ref="B10:B17"/>
    <mergeCell ref="B18:B20"/>
    <mergeCell ref="B25:B30"/>
    <mergeCell ref="B31:B33"/>
    <mergeCell ref="B34:B38"/>
    <mergeCell ref="B39:B40"/>
    <mergeCell ref="B44:B51"/>
    <mergeCell ref="B52:B54"/>
    <mergeCell ref="B55:B57"/>
    <mergeCell ref="B61:B65"/>
    <mergeCell ref="B66:B70"/>
    <mergeCell ref="B71:B81"/>
    <mergeCell ref="B82:B83"/>
    <mergeCell ref="B87:B92"/>
    <mergeCell ref="B93:B95"/>
    <mergeCell ref="C10:C17"/>
    <mergeCell ref="C18:C20"/>
    <mergeCell ref="C25:C30"/>
    <mergeCell ref="C31:C33"/>
    <mergeCell ref="C34:C38"/>
    <mergeCell ref="C39:C40"/>
    <mergeCell ref="C44:C51"/>
    <mergeCell ref="C52:C54"/>
    <mergeCell ref="C55:C57"/>
    <mergeCell ref="C61:C65"/>
    <mergeCell ref="C66:C70"/>
    <mergeCell ref="C71:C81"/>
    <mergeCell ref="C82:C83"/>
    <mergeCell ref="C87:C92"/>
    <mergeCell ref="C93:C95"/>
    <mergeCell ref="D10:D17"/>
    <mergeCell ref="D18:D20"/>
    <mergeCell ref="D25:D30"/>
    <mergeCell ref="D31:D33"/>
    <mergeCell ref="D34:D38"/>
    <mergeCell ref="D39:D40"/>
    <mergeCell ref="D44:D51"/>
    <mergeCell ref="D52:D54"/>
    <mergeCell ref="D55:D57"/>
    <mergeCell ref="D61:D65"/>
    <mergeCell ref="D66:D70"/>
    <mergeCell ref="D71:D81"/>
    <mergeCell ref="D82:D83"/>
    <mergeCell ref="D87:D92"/>
    <mergeCell ref="D93:D95"/>
    <mergeCell ref="E10:E17"/>
    <mergeCell ref="E18:E20"/>
    <mergeCell ref="E25:E30"/>
    <mergeCell ref="E31:E33"/>
    <mergeCell ref="E34:E38"/>
    <mergeCell ref="E39:E40"/>
    <mergeCell ref="E44:E51"/>
    <mergeCell ref="E52:E54"/>
    <mergeCell ref="E55:E57"/>
    <mergeCell ref="E61:E65"/>
    <mergeCell ref="E66:E70"/>
    <mergeCell ref="E71:E81"/>
    <mergeCell ref="E82:E83"/>
    <mergeCell ref="E87:E92"/>
    <mergeCell ref="E93:E95"/>
    <mergeCell ref="F6:F7"/>
    <mergeCell ref="G6:G7"/>
    <mergeCell ref="Q10:Q17"/>
    <mergeCell ref="Q18:Q20"/>
    <mergeCell ref="Q25:Q30"/>
    <mergeCell ref="Q31:Q33"/>
    <mergeCell ref="Q34:Q38"/>
    <mergeCell ref="Q39:Q40"/>
    <mergeCell ref="Q44:Q51"/>
    <mergeCell ref="Q52:Q54"/>
    <mergeCell ref="Q55:Q57"/>
    <mergeCell ref="Q61:Q65"/>
    <mergeCell ref="Q66:Q70"/>
    <mergeCell ref="Q71:Q81"/>
    <mergeCell ref="Q82:Q83"/>
    <mergeCell ref="Q87:Q92"/>
    <mergeCell ref="Q93:Q95"/>
    <mergeCell ref="R10:R17"/>
    <mergeCell ref="R18:R20"/>
    <mergeCell ref="R25:R30"/>
    <mergeCell ref="R31:R33"/>
    <mergeCell ref="R34:R38"/>
    <mergeCell ref="R39:R40"/>
    <mergeCell ref="R44:R51"/>
    <mergeCell ref="R52:R54"/>
    <mergeCell ref="R55:R57"/>
    <mergeCell ref="R61:R65"/>
    <mergeCell ref="R66:R70"/>
    <mergeCell ref="R71:R81"/>
    <mergeCell ref="R82:R83"/>
    <mergeCell ref="R87:R92"/>
    <mergeCell ref="R93:R95"/>
    <mergeCell ref="S10:S17"/>
    <mergeCell ref="S18:S20"/>
    <mergeCell ref="S25:S30"/>
    <mergeCell ref="S31:S33"/>
    <mergeCell ref="S34:S38"/>
    <mergeCell ref="S39:S40"/>
    <mergeCell ref="S44:S51"/>
    <mergeCell ref="S52:S54"/>
    <mergeCell ref="S55:S57"/>
    <mergeCell ref="S61:S65"/>
    <mergeCell ref="S66:S70"/>
    <mergeCell ref="S71:S81"/>
    <mergeCell ref="S82:S83"/>
    <mergeCell ref="S87:S92"/>
    <mergeCell ref="S93:S95"/>
    <mergeCell ref="T10:T17"/>
    <mergeCell ref="T18:T20"/>
    <mergeCell ref="T25:T30"/>
    <mergeCell ref="T31:T33"/>
    <mergeCell ref="T34:T38"/>
    <mergeCell ref="T39:T40"/>
    <mergeCell ref="T44:T51"/>
    <mergeCell ref="T52:T54"/>
    <mergeCell ref="T55:T57"/>
    <mergeCell ref="T61:T65"/>
    <mergeCell ref="T66:T70"/>
    <mergeCell ref="T71:T81"/>
    <mergeCell ref="T82:T83"/>
    <mergeCell ref="T87:T92"/>
    <mergeCell ref="T93:T95"/>
    <mergeCell ref="U10:U17"/>
    <mergeCell ref="U18:U20"/>
    <mergeCell ref="U25:U30"/>
    <mergeCell ref="U31:U33"/>
    <mergeCell ref="U34:U38"/>
    <mergeCell ref="U39:U40"/>
    <mergeCell ref="U44:U51"/>
    <mergeCell ref="U52:U54"/>
    <mergeCell ref="U55:U57"/>
    <mergeCell ref="U61:U65"/>
    <mergeCell ref="U66:U70"/>
    <mergeCell ref="U71:U81"/>
    <mergeCell ref="U82:U83"/>
    <mergeCell ref="U87:U92"/>
    <mergeCell ref="U93:U95"/>
    <mergeCell ref="V10:V17"/>
    <mergeCell ref="V18:V20"/>
    <mergeCell ref="V25:V30"/>
    <mergeCell ref="V31:V33"/>
    <mergeCell ref="V34:V38"/>
    <mergeCell ref="V39:V40"/>
    <mergeCell ref="V44:V51"/>
    <mergeCell ref="V52:V54"/>
    <mergeCell ref="V55:V57"/>
    <mergeCell ref="V61:V65"/>
    <mergeCell ref="V66:V70"/>
    <mergeCell ref="V71:V81"/>
    <mergeCell ref="V82:V83"/>
    <mergeCell ref="V87:V92"/>
    <mergeCell ref="V93:V95"/>
  </mergeCells>
  <pageMargins left="0.7" right="0.7" top="0.75" bottom="0.75" header="0.3" footer="0.3"/>
  <pageSetup paperSize="9" scale="3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view="pageBreakPreview" zoomScale="110" zoomScaleNormal="98" topLeftCell="B1" workbookViewId="0">
      <selection activeCell="F1" sqref="F1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37" t="s">
        <v>1</v>
      </c>
      <c r="C6" s="37" t="s">
        <v>2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67" t="s">
        <v>9</v>
      </c>
      <c r="U6" s="67"/>
      <c r="V6" s="67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126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40" t="s">
        <v>15</v>
      </c>
      <c r="C10" s="41" t="s">
        <v>16</v>
      </c>
      <c r="D10" s="41" t="s">
        <v>17</v>
      </c>
      <c r="E10" s="41" t="s">
        <v>18</v>
      </c>
      <c r="F10" s="42" t="s">
        <v>19</v>
      </c>
      <c r="G10" s="21">
        <v>2900</v>
      </c>
      <c r="H10" s="43">
        <v>85</v>
      </c>
      <c r="I10" s="43">
        <v>98</v>
      </c>
      <c r="J10" s="43">
        <v>105</v>
      </c>
      <c r="K10" s="43">
        <v>79</v>
      </c>
      <c r="L10" s="43">
        <v>83</v>
      </c>
      <c r="M10" s="43">
        <v>99</v>
      </c>
      <c r="N10" s="21">
        <f t="shared" ref="N10:N20" si="0">H10*G10/1000</f>
        <v>246.5</v>
      </c>
      <c r="O10" s="21">
        <f t="shared" ref="O10:O20" si="1">I10*G10/1000</f>
        <v>284.2</v>
      </c>
      <c r="P10" s="21">
        <f t="shared" ref="P10:P20" si="2">J10*G10/1000</f>
        <v>304.5</v>
      </c>
      <c r="Q10" s="21">
        <f>SUM(N10:N15)</f>
        <v>282.2774</v>
      </c>
      <c r="R10" s="21">
        <f t="shared" ref="R10:S10" si="3">SUM(O10:O15)</f>
        <v>323.7258</v>
      </c>
      <c r="S10" s="21">
        <f t="shared" si="3"/>
        <v>349.8962</v>
      </c>
      <c r="T10" s="21">
        <f>(Q10*1.56)</f>
        <v>440.352744</v>
      </c>
      <c r="U10" s="21">
        <f>(R10*1.56)</f>
        <v>505.012248</v>
      </c>
      <c r="V10" s="21">
        <f>(S10*1.56)</f>
        <v>545.838072</v>
      </c>
    </row>
    <row r="11" spans="1:22">
      <c r="A11" s="31"/>
      <c r="B11" s="40"/>
      <c r="C11" s="41"/>
      <c r="D11" s="41"/>
      <c r="E11" s="41"/>
      <c r="F11" s="44" t="s">
        <v>20</v>
      </c>
      <c r="G11" s="21">
        <v>573</v>
      </c>
      <c r="H11" s="43">
        <v>45</v>
      </c>
      <c r="I11" s="43">
        <v>50</v>
      </c>
      <c r="J11" s="43">
        <v>55</v>
      </c>
      <c r="K11" s="43">
        <v>45</v>
      </c>
      <c r="L11" s="43">
        <v>50</v>
      </c>
      <c r="M11" s="43">
        <v>55</v>
      </c>
      <c r="N11" s="21">
        <f t="shared" si="0"/>
        <v>25.785</v>
      </c>
      <c r="O11" s="21">
        <f t="shared" si="1"/>
        <v>28.65</v>
      </c>
      <c r="P11" s="21">
        <f t="shared" si="2"/>
        <v>31.515</v>
      </c>
      <c r="Q11" s="21"/>
      <c r="R11" s="21"/>
      <c r="S11" s="21"/>
      <c r="T11" s="21"/>
      <c r="U11" s="21"/>
      <c r="V11" s="21"/>
    </row>
    <row r="12" spans="1:22">
      <c r="A12" s="31"/>
      <c r="B12" s="40"/>
      <c r="C12" s="41"/>
      <c r="D12" s="41"/>
      <c r="E12" s="41"/>
      <c r="F12" s="44" t="s">
        <v>21</v>
      </c>
      <c r="G12" s="21">
        <v>813</v>
      </c>
      <c r="H12" s="43">
        <v>5</v>
      </c>
      <c r="I12" s="43">
        <v>5</v>
      </c>
      <c r="J12" s="43">
        <v>7</v>
      </c>
      <c r="K12" s="43">
        <v>5</v>
      </c>
      <c r="L12" s="43">
        <v>45</v>
      </c>
      <c r="M12" s="43">
        <v>7</v>
      </c>
      <c r="N12" s="21">
        <f t="shared" si="0"/>
        <v>4.065</v>
      </c>
      <c r="O12" s="21">
        <f t="shared" si="1"/>
        <v>4.065</v>
      </c>
      <c r="P12" s="21">
        <f t="shared" si="2"/>
        <v>5.691</v>
      </c>
      <c r="Q12" s="21"/>
      <c r="R12" s="21"/>
      <c r="S12" s="21"/>
      <c r="T12" s="21"/>
      <c r="U12" s="21"/>
      <c r="V12" s="21"/>
    </row>
    <row r="13" spans="1:22">
      <c r="A13" s="31"/>
      <c r="B13" s="40"/>
      <c r="C13" s="41"/>
      <c r="D13" s="41"/>
      <c r="E13" s="41"/>
      <c r="F13" s="44" t="s">
        <v>22</v>
      </c>
      <c r="G13" s="21">
        <v>131</v>
      </c>
      <c r="H13" s="43">
        <v>30</v>
      </c>
      <c r="I13" s="43">
        <v>34</v>
      </c>
      <c r="J13" s="43">
        <v>40</v>
      </c>
      <c r="K13" s="43">
        <v>26</v>
      </c>
      <c r="L13" s="43">
        <v>29</v>
      </c>
      <c r="M13" s="43">
        <v>33</v>
      </c>
      <c r="N13" s="21">
        <f t="shared" si="0"/>
        <v>3.93</v>
      </c>
      <c r="O13" s="21">
        <f t="shared" si="1"/>
        <v>4.454</v>
      </c>
      <c r="P13" s="21">
        <f t="shared" si="2"/>
        <v>5.24</v>
      </c>
      <c r="Q13" s="21"/>
      <c r="R13" s="21"/>
      <c r="S13" s="21"/>
      <c r="T13" s="21"/>
      <c r="U13" s="21"/>
      <c r="V13" s="21"/>
    </row>
    <row r="14" spans="1:22">
      <c r="A14" s="31"/>
      <c r="B14" s="40"/>
      <c r="C14" s="41"/>
      <c r="D14" s="41"/>
      <c r="E14" s="41"/>
      <c r="F14" s="44" t="s">
        <v>23</v>
      </c>
      <c r="G14" s="21">
        <v>117</v>
      </c>
      <c r="H14" s="43">
        <v>17</v>
      </c>
      <c r="I14" s="43">
        <v>20</v>
      </c>
      <c r="J14" s="43">
        <v>25</v>
      </c>
      <c r="K14" s="43">
        <v>12</v>
      </c>
      <c r="L14" s="43">
        <v>17</v>
      </c>
      <c r="M14" s="43">
        <v>21</v>
      </c>
      <c r="N14" s="21">
        <f t="shared" si="0"/>
        <v>1.989</v>
      </c>
      <c r="O14" s="21">
        <f t="shared" si="1"/>
        <v>2.34</v>
      </c>
      <c r="P14" s="21">
        <f t="shared" si="2"/>
        <v>2.925</v>
      </c>
      <c r="Q14" s="21"/>
      <c r="R14" s="21"/>
      <c r="S14" s="21"/>
      <c r="T14" s="21"/>
      <c r="U14" s="21"/>
      <c r="V14" s="21"/>
    </row>
    <row r="15" ht="15.75" spans="1:22">
      <c r="A15" s="31"/>
      <c r="B15" s="40"/>
      <c r="C15" s="41"/>
      <c r="D15" s="41"/>
      <c r="E15" s="41"/>
      <c r="F15" s="45" t="s">
        <v>24</v>
      </c>
      <c r="G15" s="21">
        <v>84</v>
      </c>
      <c r="H15" s="46">
        <v>0.1</v>
      </c>
      <c r="I15" s="46">
        <v>0.2</v>
      </c>
      <c r="J15" s="46">
        <v>0.3</v>
      </c>
      <c r="K15" s="46">
        <v>0.1</v>
      </c>
      <c r="L15" s="46">
        <v>0.2</v>
      </c>
      <c r="M15" s="46">
        <v>0.3</v>
      </c>
      <c r="N15" s="21">
        <f t="shared" si="0"/>
        <v>0.0084</v>
      </c>
      <c r="O15" s="21">
        <f t="shared" si="1"/>
        <v>0.0168</v>
      </c>
      <c r="P15" s="21">
        <f t="shared" si="2"/>
        <v>0.0252</v>
      </c>
      <c r="Q15" s="21"/>
      <c r="R15" s="21"/>
      <c r="S15" s="21"/>
      <c r="T15" s="21"/>
      <c r="U15" s="21"/>
      <c r="V15" s="21"/>
    </row>
    <row r="16" ht="15.75" spans="1:22">
      <c r="A16" s="31"/>
      <c r="B16" s="47" t="s">
        <v>91</v>
      </c>
      <c r="C16" s="48">
        <v>200</v>
      </c>
      <c r="D16" s="48">
        <v>200</v>
      </c>
      <c r="E16" s="48">
        <v>200</v>
      </c>
      <c r="F16" s="49" t="s">
        <v>92</v>
      </c>
      <c r="G16" s="50">
        <v>5137</v>
      </c>
      <c r="H16" s="48">
        <v>1</v>
      </c>
      <c r="I16" s="48">
        <v>1</v>
      </c>
      <c r="J16" s="48">
        <v>1</v>
      </c>
      <c r="K16" s="48">
        <v>30</v>
      </c>
      <c r="L16" s="48">
        <v>30</v>
      </c>
      <c r="M16" s="48">
        <v>30</v>
      </c>
      <c r="N16" s="21">
        <f t="shared" si="0"/>
        <v>5.137</v>
      </c>
      <c r="O16" s="21">
        <f t="shared" si="1"/>
        <v>5.137</v>
      </c>
      <c r="P16" s="21">
        <f t="shared" si="2"/>
        <v>5.137</v>
      </c>
      <c r="Q16" s="68">
        <f>SUM(N16:N18)</f>
        <v>23.753</v>
      </c>
      <c r="R16" s="68">
        <f>SUM(O16:O18)</f>
        <v>23.753</v>
      </c>
      <c r="S16" s="68">
        <f>SUM(P16:P18)</f>
        <v>23.753</v>
      </c>
      <c r="T16" s="69">
        <f>Q16*1.56</f>
        <v>37.05468</v>
      </c>
      <c r="U16" s="69">
        <f>R16*1.56</f>
        <v>37.05468</v>
      </c>
      <c r="V16" s="21">
        <f>(S16*1.56)</f>
        <v>37.05468</v>
      </c>
    </row>
    <row r="17" ht="15.75" spans="1:22">
      <c r="A17" s="31"/>
      <c r="B17" s="47"/>
      <c r="C17" s="48"/>
      <c r="D17" s="48"/>
      <c r="E17" s="48"/>
      <c r="F17" s="49" t="s">
        <v>73</v>
      </c>
      <c r="G17" s="50">
        <v>494</v>
      </c>
      <c r="H17" s="48">
        <v>35</v>
      </c>
      <c r="I17" s="48">
        <v>35</v>
      </c>
      <c r="J17" s="48">
        <v>35</v>
      </c>
      <c r="K17" s="48">
        <v>30</v>
      </c>
      <c r="L17" s="48">
        <v>30</v>
      </c>
      <c r="M17" s="48">
        <v>30</v>
      </c>
      <c r="N17" s="21">
        <f t="shared" si="0"/>
        <v>17.29</v>
      </c>
      <c r="O17" s="21">
        <f t="shared" si="1"/>
        <v>17.29</v>
      </c>
      <c r="P17" s="21">
        <f t="shared" si="2"/>
        <v>17.29</v>
      </c>
      <c r="Q17" s="68"/>
      <c r="R17" s="68"/>
      <c r="S17" s="68"/>
      <c r="T17" s="69"/>
      <c r="U17" s="69"/>
      <c r="V17" s="21"/>
    </row>
    <row r="18" ht="15.75" spans="1:22">
      <c r="A18" s="31"/>
      <c r="B18" s="47"/>
      <c r="C18" s="48"/>
      <c r="D18" s="48"/>
      <c r="E18" s="48"/>
      <c r="F18" s="45" t="s">
        <v>28</v>
      </c>
      <c r="G18" s="50">
        <v>442</v>
      </c>
      <c r="H18" s="51">
        <v>3</v>
      </c>
      <c r="I18" s="51">
        <v>3</v>
      </c>
      <c r="J18" s="51">
        <v>3</v>
      </c>
      <c r="K18" s="51">
        <v>3</v>
      </c>
      <c r="L18" s="51">
        <v>3</v>
      </c>
      <c r="M18" s="51">
        <v>3</v>
      </c>
      <c r="N18" s="21">
        <f t="shared" si="0"/>
        <v>1.326</v>
      </c>
      <c r="O18" s="21">
        <f t="shared" si="1"/>
        <v>1.326</v>
      </c>
      <c r="P18" s="21">
        <f t="shared" si="2"/>
        <v>1.326</v>
      </c>
      <c r="Q18" s="68"/>
      <c r="R18" s="68"/>
      <c r="S18" s="68"/>
      <c r="T18" s="69"/>
      <c r="U18" s="69"/>
      <c r="V18" s="21"/>
    </row>
    <row r="19" ht="15.75" spans="1:22">
      <c r="A19" s="31"/>
      <c r="B19" s="52" t="s">
        <v>120</v>
      </c>
      <c r="C19" s="53">
        <v>120</v>
      </c>
      <c r="D19" s="53">
        <v>120</v>
      </c>
      <c r="E19" s="53">
        <v>120</v>
      </c>
      <c r="F19" s="45" t="s">
        <v>30</v>
      </c>
      <c r="G19" s="21">
        <v>768</v>
      </c>
      <c r="H19" s="43">
        <v>150</v>
      </c>
      <c r="I19" s="43">
        <v>150</v>
      </c>
      <c r="J19" s="43">
        <v>150</v>
      </c>
      <c r="K19" s="43">
        <v>120</v>
      </c>
      <c r="L19" s="43">
        <v>120</v>
      </c>
      <c r="M19" s="43">
        <v>120</v>
      </c>
      <c r="N19" s="21">
        <f t="shared" si="0"/>
        <v>115.2</v>
      </c>
      <c r="O19" s="21">
        <f t="shared" si="1"/>
        <v>115.2</v>
      </c>
      <c r="P19" s="21">
        <f t="shared" si="2"/>
        <v>115.2</v>
      </c>
      <c r="Q19" s="17">
        <f>SUM(N19)</f>
        <v>115.2</v>
      </c>
      <c r="R19" s="17">
        <f t="shared" ref="R19:S20" si="4">SUM(O19)</f>
        <v>115.2</v>
      </c>
      <c r="S19" s="17">
        <f t="shared" si="4"/>
        <v>115.2</v>
      </c>
      <c r="T19" s="70">
        <f>(Q19*1.56)</f>
        <v>179.712</v>
      </c>
      <c r="U19" s="70">
        <f>(R19*1.56)</f>
        <v>179.712</v>
      </c>
      <c r="V19" s="70">
        <f>(S19*1.56)</f>
        <v>179.712</v>
      </c>
    </row>
    <row r="20" spans="1:22">
      <c r="A20" s="31"/>
      <c r="B20" s="54" t="s">
        <v>31</v>
      </c>
      <c r="C20" s="53">
        <v>30</v>
      </c>
      <c r="D20" s="53">
        <v>50</v>
      </c>
      <c r="E20" s="53">
        <v>50</v>
      </c>
      <c r="F20" s="54" t="s">
        <v>49</v>
      </c>
      <c r="G20" s="21">
        <v>455</v>
      </c>
      <c r="H20" s="43">
        <v>30</v>
      </c>
      <c r="I20" s="43">
        <v>50</v>
      </c>
      <c r="J20" s="43">
        <v>50</v>
      </c>
      <c r="K20" s="43">
        <v>30</v>
      </c>
      <c r="L20" s="43">
        <v>50</v>
      </c>
      <c r="M20" s="43">
        <v>50</v>
      </c>
      <c r="N20" s="21">
        <f t="shared" si="0"/>
        <v>13.65</v>
      </c>
      <c r="O20" s="21">
        <f t="shared" si="1"/>
        <v>22.75</v>
      </c>
      <c r="P20" s="21">
        <f t="shared" si="2"/>
        <v>22.75</v>
      </c>
      <c r="Q20" s="21">
        <f>SUM(N20)</f>
        <v>13.65</v>
      </c>
      <c r="R20" s="21">
        <f t="shared" si="4"/>
        <v>22.75</v>
      </c>
      <c r="S20" s="21">
        <f t="shared" si="4"/>
        <v>22.75</v>
      </c>
      <c r="T20" s="21">
        <f>(Q20*1.56)</f>
        <v>21.294</v>
      </c>
      <c r="U20" s="21">
        <f>(R20*1.56)</f>
        <v>35.49</v>
      </c>
      <c r="V20" s="21">
        <f>(S20*1.56)</f>
        <v>35.49</v>
      </c>
    </row>
    <row r="21" spans="1:22">
      <c r="A21" s="31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71">
        <f t="shared" ref="Q21:V21" si="5">SUM(Q10:Q20)</f>
        <v>434.8804</v>
      </c>
      <c r="R21" s="71">
        <f t="shared" si="5"/>
        <v>485.4288</v>
      </c>
      <c r="S21" s="71">
        <f t="shared" si="5"/>
        <v>511.5992</v>
      </c>
      <c r="T21" s="72">
        <f t="shared" si="5"/>
        <v>678.413424</v>
      </c>
      <c r="U21" s="72">
        <f t="shared" si="5"/>
        <v>757.268928</v>
      </c>
      <c r="V21" s="72">
        <f t="shared" si="5"/>
        <v>798.094752</v>
      </c>
    </row>
    <row r="22" spans="1:22">
      <c r="A22" s="31"/>
      <c r="B22" s="37" t="s">
        <v>33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>
      <c r="A23" s="31"/>
      <c r="B23" s="40" t="s">
        <v>61</v>
      </c>
      <c r="C23" s="53">
        <v>60</v>
      </c>
      <c r="D23" s="53">
        <v>80</v>
      </c>
      <c r="E23" s="53">
        <v>100</v>
      </c>
      <c r="F23" s="56" t="s">
        <v>62</v>
      </c>
      <c r="G23" s="21">
        <v>130</v>
      </c>
      <c r="H23" s="43">
        <v>49</v>
      </c>
      <c r="I23" s="43">
        <v>63</v>
      </c>
      <c r="J23" s="43">
        <v>70</v>
      </c>
      <c r="K23" s="43">
        <v>35</v>
      </c>
      <c r="L23" s="43">
        <v>45</v>
      </c>
      <c r="M23" s="43">
        <v>50</v>
      </c>
      <c r="N23" s="21">
        <f t="shared" ref="N23:N27" si="6">H23*G23/1000</f>
        <v>6.37</v>
      </c>
      <c r="O23" s="21">
        <f t="shared" ref="O23:O27" si="7">I23*G23/1000</f>
        <v>8.19</v>
      </c>
      <c r="P23" s="21">
        <f t="shared" ref="P23:P27" si="8">J23*G23/1000</f>
        <v>9.1</v>
      </c>
      <c r="Q23" s="21">
        <f>SUM(N23:N27)</f>
        <v>28.5094</v>
      </c>
      <c r="R23" s="21">
        <f t="shared" ref="R23:S23" si="9">SUM(O23:O27)</f>
        <v>36.1299</v>
      </c>
      <c r="S23" s="21">
        <f t="shared" si="9"/>
        <v>40.1434</v>
      </c>
      <c r="T23" s="58">
        <f>Q23*1.56</f>
        <v>44.474664</v>
      </c>
      <c r="U23" s="58">
        <f>R23*1</f>
        <v>36.1299</v>
      </c>
      <c r="V23" s="58">
        <f>S23*1.56</f>
        <v>62.623704</v>
      </c>
    </row>
    <row r="24" spans="1:22">
      <c r="A24" s="31"/>
      <c r="B24" s="40"/>
      <c r="C24" s="53"/>
      <c r="D24" s="53"/>
      <c r="E24" s="53"/>
      <c r="F24" s="57" t="s">
        <v>44</v>
      </c>
      <c r="G24" s="58">
        <v>131</v>
      </c>
      <c r="H24" s="53">
        <v>21</v>
      </c>
      <c r="I24" s="53">
        <v>27</v>
      </c>
      <c r="J24" s="46">
        <v>30</v>
      </c>
      <c r="K24" s="53">
        <v>16</v>
      </c>
      <c r="L24" s="53">
        <v>21</v>
      </c>
      <c r="M24" s="43">
        <v>23</v>
      </c>
      <c r="N24" s="21">
        <f t="shared" si="6"/>
        <v>2.751</v>
      </c>
      <c r="O24" s="21">
        <f t="shared" si="7"/>
        <v>3.537</v>
      </c>
      <c r="P24" s="21">
        <f t="shared" si="8"/>
        <v>3.93</v>
      </c>
      <c r="Q24" s="21"/>
      <c r="R24" s="21"/>
      <c r="S24" s="21"/>
      <c r="T24" s="58"/>
      <c r="U24" s="58"/>
      <c r="V24" s="58"/>
    </row>
    <row r="25" spans="1:22">
      <c r="A25" s="31"/>
      <c r="B25" s="40"/>
      <c r="C25" s="53"/>
      <c r="D25" s="53"/>
      <c r="E25" s="53"/>
      <c r="F25" s="44" t="s">
        <v>63</v>
      </c>
      <c r="G25" s="21">
        <v>768</v>
      </c>
      <c r="H25" s="53">
        <v>21</v>
      </c>
      <c r="I25" s="53">
        <v>27</v>
      </c>
      <c r="J25" s="46">
        <v>30</v>
      </c>
      <c r="K25" s="53">
        <v>15</v>
      </c>
      <c r="L25" s="53">
        <v>19</v>
      </c>
      <c r="M25" s="43">
        <v>21</v>
      </c>
      <c r="N25" s="21">
        <f t="shared" si="6"/>
        <v>16.128</v>
      </c>
      <c r="O25" s="21">
        <f t="shared" si="7"/>
        <v>20.736</v>
      </c>
      <c r="P25" s="21">
        <f t="shared" si="8"/>
        <v>23.04</v>
      </c>
      <c r="Q25" s="21"/>
      <c r="R25" s="21"/>
      <c r="S25" s="21"/>
      <c r="T25" s="58"/>
      <c r="U25" s="58"/>
      <c r="V25" s="58"/>
    </row>
    <row r="26" spans="1:22">
      <c r="A26" s="31"/>
      <c r="B26" s="40"/>
      <c r="C26" s="53"/>
      <c r="D26" s="53"/>
      <c r="E26" s="53"/>
      <c r="F26" s="44" t="s">
        <v>21</v>
      </c>
      <c r="G26" s="21">
        <v>813</v>
      </c>
      <c r="H26" s="46">
        <v>4</v>
      </c>
      <c r="I26" s="46">
        <v>4.5</v>
      </c>
      <c r="J26" s="46">
        <v>5</v>
      </c>
      <c r="K26" s="46">
        <v>4</v>
      </c>
      <c r="L26" s="46">
        <v>4.5</v>
      </c>
      <c r="M26" s="46">
        <v>5</v>
      </c>
      <c r="N26" s="21">
        <f t="shared" si="6"/>
        <v>3.252</v>
      </c>
      <c r="O26" s="21">
        <f t="shared" si="7"/>
        <v>3.6585</v>
      </c>
      <c r="P26" s="21">
        <f t="shared" si="8"/>
        <v>4.065</v>
      </c>
      <c r="Q26" s="21"/>
      <c r="R26" s="21"/>
      <c r="S26" s="21"/>
      <c r="T26" s="58"/>
      <c r="U26" s="58"/>
      <c r="V26" s="58"/>
    </row>
    <row r="27" ht="15.75" spans="1:22">
      <c r="A27" s="31"/>
      <c r="B27" s="40"/>
      <c r="C27" s="53"/>
      <c r="D27" s="53"/>
      <c r="E27" s="53"/>
      <c r="F27" s="45" t="s">
        <v>24</v>
      </c>
      <c r="G27" s="21">
        <v>84</v>
      </c>
      <c r="H27" s="46">
        <v>0.1</v>
      </c>
      <c r="I27" s="46">
        <v>0.1</v>
      </c>
      <c r="J27" s="46">
        <v>0.1</v>
      </c>
      <c r="K27" s="46">
        <v>0.1</v>
      </c>
      <c r="L27" s="46">
        <v>0.1</v>
      </c>
      <c r="M27" s="46">
        <v>0.1</v>
      </c>
      <c r="N27" s="21">
        <f t="shared" si="6"/>
        <v>0.0084</v>
      </c>
      <c r="O27" s="21">
        <f t="shared" si="7"/>
        <v>0.0084</v>
      </c>
      <c r="P27" s="21">
        <f t="shared" si="8"/>
        <v>0.0084</v>
      </c>
      <c r="Q27" s="21"/>
      <c r="R27" s="21"/>
      <c r="S27" s="21"/>
      <c r="T27" s="58"/>
      <c r="U27" s="58"/>
      <c r="V27" s="58"/>
    </row>
    <row r="28" spans="1:22">
      <c r="A28" s="31"/>
      <c r="B28" s="40" t="s">
        <v>34</v>
      </c>
      <c r="C28" s="53">
        <v>70</v>
      </c>
      <c r="D28" s="53">
        <v>90</v>
      </c>
      <c r="E28" s="53">
        <v>100</v>
      </c>
      <c r="F28" s="56" t="s">
        <v>127</v>
      </c>
      <c r="G28" s="21">
        <v>5700</v>
      </c>
      <c r="H28" s="43">
        <v>80</v>
      </c>
      <c r="I28" s="43">
        <v>90</v>
      </c>
      <c r="J28" s="43">
        <v>100</v>
      </c>
      <c r="K28" s="43">
        <v>75</v>
      </c>
      <c r="L28" s="43">
        <v>85</v>
      </c>
      <c r="M28" s="43">
        <v>90</v>
      </c>
      <c r="N28" s="21">
        <f t="shared" ref="N28:N43" si="10">H28*G28/1000</f>
        <v>456</v>
      </c>
      <c r="O28" s="21">
        <f t="shared" ref="O28:O43" si="11">I28*G28/1000</f>
        <v>513</v>
      </c>
      <c r="P28" s="21">
        <f t="shared" ref="P28:P43" si="12">J28*G28/1000</f>
        <v>570</v>
      </c>
      <c r="Q28" s="21">
        <f>SUM(N28:N33)</f>
        <v>464.4118</v>
      </c>
      <c r="R28" s="21">
        <f t="shared" ref="R28:S28" si="13">SUM(O28:O33)</f>
        <v>525.0848</v>
      </c>
      <c r="S28" s="21">
        <f t="shared" si="13"/>
        <v>583.8008</v>
      </c>
      <c r="T28" s="58">
        <f>Q28*1.56</f>
        <v>724.482408</v>
      </c>
      <c r="U28" s="58">
        <f>R28*1.56</f>
        <v>819.132288</v>
      </c>
      <c r="V28" s="58">
        <f>S28*1.56</f>
        <v>910.729248</v>
      </c>
    </row>
    <row r="29" spans="1:22">
      <c r="A29" s="31"/>
      <c r="B29" s="40"/>
      <c r="C29" s="53"/>
      <c r="D29" s="53"/>
      <c r="E29" s="53"/>
      <c r="F29" s="44" t="s">
        <v>36</v>
      </c>
      <c r="G29" s="21">
        <v>455</v>
      </c>
      <c r="H29" s="53">
        <v>7</v>
      </c>
      <c r="I29" s="53">
        <v>12</v>
      </c>
      <c r="J29" s="46">
        <v>15</v>
      </c>
      <c r="K29" s="53">
        <v>7</v>
      </c>
      <c r="L29" s="53">
        <v>12</v>
      </c>
      <c r="M29" s="46">
        <v>15</v>
      </c>
      <c r="N29" s="21">
        <f t="shared" si="10"/>
        <v>3.185</v>
      </c>
      <c r="O29" s="21">
        <f t="shared" si="11"/>
        <v>5.46</v>
      </c>
      <c r="P29" s="21">
        <f t="shared" si="12"/>
        <v>6.825</v>
      </c>
      <c r="Q29" s="21"/>
      <c r="R29" s="21"/>
      <c r="S29" s="21"/>
      <c r="T29" s="58"/>
      <c r="U29" s="58"/>
      <c r="V29" s="58"/>
    </row>
    <row r="30" spans="1:22">
      <c r="A30" s="31"/>
      <c r="B30" s="40"/>
      <c r="C30" s="53"/>
      <c r="D30" s="53"/>
      <c r="E30" s="53"/>
      <c r="F30" s="44" t="s">
        <v>37</v>
      </c>
      <c r="G30" s="21">
        <v>553</v>
      </c>
      <c r="H30" s="53">
        <v>5</v>
      </c>
      <c r="I30" s="53">
        <v>5</v>
      </c>
      <c r="J30" s="46">
        <v>5</v>
      </c>
      <c r="K30" s="53">
        <v>5</v>
      </c>
      <c r="L30" s="53">
        <v>5</v>
      </c>
      <c r="M30" s="46">
        <v>5</v>
      </c>
      <c r="N30" s="21">
        <f t="shared" si="10"/>
        <v>2.765</v>
      </c>
      <c r="O30" s="21">
        <f t="shared" si="11"/>
        <v>2.765</v>
      </c>
      <c r="P30" s="21">
        <f t="shared" si="12"/>
        <v>2.765</v>
      </c>
      <c r="Q30" s="21"/>
      <c r="R30" s="21"/>
      <c r="S30" s="21"/>
      <c r="T30" s="58"/>
      <c r="U30" s="58"/>
      <c r="V30" s="58"/>
    </row>
    <row r="31" spans="1:22">
      <c r="A31" s="31"/>
      <c r="B31" s="40"/>
      <c r="C31" s="53"/>
      <c r="D31" s="53"/>
      <c r="E31" s="53"/>
      <c r="F31" s="44" t="s">
        <v>23</v>
      </c>
      <c r="G31" s="21">
        <v>117</v>
      </c>
      <c r="H31" s="53">
        <v>7</v>
      </c>
      <c r="I31" s="53">
        <v>12</v>
      </c>
      <c r="J31" s="43">
        <v>15</v>
      </c>
      <c r="K31" s="53">
        <v>5</v>
      </c>
      <c r="L31" s="53">
        <v>10</v>
      </c>
      <c r="M31" s="46">
        <v>12</v>
      </c>
      <c r="N31" s="21">
        <f t="shared" si="10"/>
        <v>0.819</v>
      </c>
      <c r="O31" s="21">
        <f t="shared" si="11"/>
        <v>1.404</v>
      </c>
      <c r="P31" s="21">
        <f t="shared" si="12"/>
        <v>1.755</v>
      </c>
      <c r="Q31" s="21"/>
      <c r="R31" s="21"/>
      <c r="S31" s="21"/>
      <c r="T31" s="58"/>
      <c r="U31" s="58"/>
      <c r="V31" s="58"/>
    </row>
    <row r="32" spans="1:22">
      <c r="A32" s="31"/>
      <c r="B32" s="40"/>
      <c r="C32" s="53"/>
      <c r="D32" s="53"/>
      <c r="E32" s="53"/>
      <c r="F32" s="44" t="s">
        <v>21</v>
      </c>
      <c r="G32" s="21">
        <v>813</v>
      </c>
      <c r="H32" s="46">
        <v>2</v>
      </c>
      <c r="I32" s="46">
        <v>3</v>
      </c>
      <c r="J32" s="46">
        <v>3</v>
      </c>
      <c r="K32" s="46">
        <v>2</v>
      </c>
      <c r="L32" s="46">
        <v>3</v>
      </c>
      <c r="M32" s="46">
        <v>3</v>
      </c>
      <c r="N32" s="21">
        <f t="shared" si="10"/>
        <v>1.626</v>
      </c>
      <c r="O32" s="21">
        <f t="shared" si="11"/>
        <v>2.439</v>
      </c>
      <c r="P32" s="21">
        <f t="shared" si="12"/>
        <v>2.439</v>
      </c>
      <c r="Q32" s="21"/>
      <c r="R32" s="21"/>
      <c r="S32" s="21"/>
      <c r="T32" s="58"/>
      <c r="U32" s="58"/>
      <c r="V32" s="58"/>
    </row>
    <row r="33" ht="15.75" spans="1:22">
      <c r="A33" s="31"/>
      <c r="B33" s="40"/>
      <c r="C33" s="53"/>
      <c r="D33" s="53"/>
      <c r="E33" s="53"/>
      <c r="F33" s="45" t="s">
        <v>24</v>
      </c>
      <c r="G33" s="21">
        <v>84</v>
      </c>
      <c r="H33" s="46">
        <v>0.2</v>
      </c>
      <c r="I33" s="46">
        <v>0.2</v>
      </c>
      <c r="J33" s="46">
        <v>0.2</v>
      </c>
      <c r="K33" s="46">
        <v>0.2</v>
      </c>
      <c r="L33" s="46">
        <v>0.2</v>
      </c>
      <c r="M33" s="46">
        <v>0.2</v>
      </c>
      <c r="N33" s="21">
        <f t="shared" si="10"/>
        <v>0.0168</v>
      </c>
      <c r="O33" s="21">
        <f t="shared" si="11"/>
        <v>0.0168</v>
      </c>
      <c r="P33" s="21">
        <f t="shared" si="12"/>
        <v>0.0168</v>
      </c>
      <c r="Q33" s="21"/>
      <c r="R33" s="21"/>
      <c r="S33" s="21"/>
      <c r="T33" s="58"/>
      <c r="U33" s="58"/>
      <c r="V33" s="58"/>
    </row>
    <row r="34" ht="15.75" spans="1:22">
      <c r="A34" s="31"/>
      <c r="B34" s="40" t="s">
        <v>38</v>
      </c>
      <c r="C34" s="53">
        <v>20</v>
      </c>
      <c r="D34" s="53">
        <v>20</v>
      </c>
      <c r="E34" s="53">
        <v>20</v>
      </c>
      <c r="F34" s="45" t="s">
        <v>39</v>
      </c>
      <c r="G34" s="21">
        <v>1785</v>
      </c>
      <c r="H34" s="46">
        <v>10</v>
      </c>
      <c r="I34" s="46">
        <v>10</v>
      </c>
      <c r="J34" s="46">
        <v>10</v>
      </c>
      <c r="K34" s="46">
        <v>10</v>
      </c>
      <c r="L34" s="46">
        <v>10</v>
      </c>
      <c r="M34" s="46">
        <v>10</v>
      </c>
      <c r="N34" s="21">
        <f t="shared" si="10"/>
        <v>17.85</v>
      </c>
      <c r="O34" s="21">
        <f t="shared" si="11"/>
        <v>17.85</v>
      </c>
      <c r="P34" s="21">
        <f t="shared" si="12"/>
        <v>17.85</v>
      </c>
      <c r="Q34" s="21">
        <f>SUM(N34:N36)</f>
        <v>26.862</v>
      </c>
      <c r="R34" s="21">
        <f t="shared" ref="R34:S34" si="14">SUM(O34:O36)</f>
        <v>26.862</v>
      </c>
      <c r="S34" s="21">
        <f t="shared" si="14"/>
        <v>26.862</v>
      </c>
      <c r="T34" s="70">
        <f>(Q34*1.56)</f>
        <v>41.90472</v>
      </c>
      <c r="U34" s="70">
        <f>(R34*1.56)</f>
        <v>41.90472</v>
      </c>
      <c r="V34" s="70">
        <f>(S34*1.56)</f>
        <v>41.90472</v>
      </c>
    </row>
    <row r="35" ht="15.75" spans="1:22">
      <c r="A35" s="31"/>
      <c r="B35" s="40"/>
      <c r="C35" s="53"/>
      <c r="D35" s="53"/>
      <c r="E35" s="53"/>
      <c r="F35" s="45" t="s">
        <v>95</v>
      </c>
      <c r="G35" s="21">
        <v>361</v>
      </c>
      <c r="H35" s="46">
        <v>2</v>
      </c>
      <c r="I35" s="46">
        <v>2</v>
      </c>
      <c r="J35" s="46">
        <v>2</v>
      </c>
      <c r="K35" s="46">
        <v>2</v>
      </c>
      <c r="L35" s="46">
        <v>2</v>
      </c>
      <c r="M35" s="46">
        <v>2</v>
      </c>
      <c r="N35" s="21">
        <f t="shared" si="10"/>
        <v>0.722</v>
      </c>
      <c r="O35" s="21">
        <f t="shared" si="11"/>
        <v>0.722</v>
      </c>
      <c r="P35" s="21">
        <f t="shared" si="12"/>
        <v>0.722</v>
      </c>
      <c r="Q35" s="21"/>
      <c r="R35" s="21"/>
      <c r="S35" s="21"/>
      <c r="T35" s="70"/>
      <c r="U35" s="70"/>
      <c r="V35" s="70"/>
    </row>
    <row r="36" ht="15.75" spans="1:22">
      <c r="A36" s="31"/>
      <c r="B36" s="40"/>
      <c r="C36" s="53"/>
      <c r="D36" s="53"/>
      <c r="E36" s="53"/>
      <c r="F36" s="45" t="s">
        <v>41</v>
      </c>
      <c r="G36" s="21">
        <v>4145</v>
      </c>
      <c r="H36" s="46">
        <v>2</v>
      </c>
      <c r="I36" s="46">
        <v>2</v>
      </c>
      <c r="J36" s="46">
        <v>2</v>
      </c>
      <c r="K36" s="46">
        <v>2</v>
      </c>
      <c r="L36" s="46">
        <v>2</v>
      </c>
      <c r="M36" s="46">
        <v>2</v>
      </c>
      <c r="N36" s="21">
        <f t="shared" si="10"/>
        <v>8.29</v>
      </c>
      <c r="O36" s="21">
        <f t="shared" si="11"/>
        <v>8.29</v>
      </c>
      <c r="P36" s="21">
        <f t="shared" si="12"/>
        <v>8.29</v>
      </c>
      <c r="Q36" s="21"/>
      <c r="R36" s="21"/>
      <c r="S36" s="21"/>
      <c r="T36" s="70"/>
      <c r="U36" s="70"/>
      <c r="V36" s="70"/>
    </row>
    <row r="37" ht="15.75" spans="1:22">
      <c r="A37" s="31"/>
      <c r="B37" s="40" t="s">
        <v>128</v>
      </c>
      <c r="C37" s="55">
        <v>130</v>
      </c>
      <c r="D37" s="55">
        <v>150</v>
      </c>
      <c r="E37" s="55">
        <v>180</v>
      </c>
      <c r="F37" s="45" t="s">
        <v>43</v>
      </c>
      <c r="G37" s="21">
        <v>147</v>
      </c>
      <c r="H37" s="51">
        <v>156</v>
      </c>
      <c r="I37" s="51">
        <v>180</v>
      </c>
      <c r="J37" s="51">
        <v>204</v>
      </c>
      <c r="K37" s="48">
        <v>117</v>
      </c>
      <c r="L37" s="48">
        <v>135</v>
      </c>
      <c r="M37" s="48">
        <v>153</v>
      </c>
      <c r="N37" s="21">
        <f t="shared" si="10"/>
        <v>22.932</v>
      </c>
      <c r="O37" s="21">
        <f t="shared" si="11"/>
        <v>26.46</v>
      </c>
      <c r="P37" s="21">
        <f t="shared" si="12"/>
        <v>29.988</v>
      </c>
      <c r="Q37" s="21">
        <f>SUM(N37:N40)</f>
        <v>75.8604</v>
      </c>
      <c r="R37" s="21">
        <f>SUM(O37:O40)</f>
        <v>67.0468</v>
      </c>
      <c r="S37" s="21">
        <f>SUM(P37:P40)</f>
        <v>75.5232</v>
      </c>
      <c r="T37" s="58">
        <f>Q37*1.56</f>
        <v>118.342224</v>
      </c>
      <c r="U37" s="58">
        <f>R37*1.56</f>
        <v>104.593008</v>
      </c>
      <c r="V37" s="58">
        <f>S37*1.56</f>
        <v>117.816192</v>
      </c>
    </row>
    <row r="38" spans="1:22">
      <c r="A38" s="31"/>
      <c r="B38" s="40"/>
      <c r="C38" s="55"/>
      <c r="D38" s="55"/>
      <c r="E38" s="55"/>
      <c r="F38" s="44" t="s">
        <v>45</v>
      </c>
      <c r="G38" s="21">
        <v>494</v>
      </c>
      <c r="H38" s="43">
        <v>40</v>
      </c>
      <c r="I38" s="43">
        <v>15</v>
      </c>
      <c r="J38" s="43">
        <v>25</v>
      </c>
      <c r="K38" s="43">
        <v>40</v>
      </c>
      <c r="L38" s="64">
        <v>15</v>
      </c>
      <c r="M38" s="64">
        <v>25</v>
      </c>
      <c r="N38" s="21">
        <f t="shared" si="10"/>
        <v>19.76</v>
      </c>
      <c r="O38" s="21">
        <f t="shared" si="11"/>
        <v>7.41</v>
      </c>
      <c r="P38" s="21">
        <f t="shared" si="12"/>
        <v>12.35</v>
      </c>
      <c r="Q38" s="21"/>
      <c r="R38" s="21"/>
      <c r="S38" s="21"/>
      <c r="T38" s="58"/>
      <c r="U38" s="58"/>
      <c r="V38" s="58"/>
    </row>
    <row r="39" spans="1:22">
      <c r="A39" s="31"/>
      <c r="B39" s="40"/>
      <c r="C39" s="55"/>
      <c r="D39" s="55"/>
      <c r="E39" s="55"/>
      <c r="F39" s="44" t="s">
        <v>41</v>
      </c>
      <c r="G39" s="21">
        <v>4145</v>
      </c>
      <c r="H39" s="43">
        <v>8</v>
      </c>
      <c r="I39" s="43">
        <v>8</v>
      </c>
      <c r="J39" s="43">
        <v>8</v>
      </c>
      <c r="K39" s="43">
        <v>8</v>
      </c>
      <c r="L39" s="64">
        <v>8</v>
      </c>
      <c r="M39" s="64">
        <v>8</v>
      </c>
      <c r="N39" s="21">
        <f t="shared" si="10"/>
        <v>33.16</v>
      </c>
      <c r="O39" s="21">
        <f t="shared" si="11"/>
        <v>33.16</v>
      </c>
      <c r="P39" s="21">
        <f t="shared" si="12"/>
        <v>33.16</v>
      </c>
      <c r="Q39" s="21"/>
      <c r="R39" s="21"/>
      <c r="S39" s="21"/>
      <c r="T39" s="58"/>
      <c r="U39" s="58"/>
      <c r="V39" s="58"/>
    </row>
    <row r="40" ht="15.75" spans="1:22">
      <c r="A40" s="31"/>
      <c r="B40" s="40"/>
      <c r="C40" s="55"/>
      <c r="D40" s="55"/>
      <c r="E40" s="55"/>
      <c r="F40" s="45" t="s">
        <v>24</v>
      </c>
      <c r="G40" s="21">
        <v>84</v>
      </c>
      <c r="H40" s="46">
        <v>0.1</v>
      </c>
      <c r="I40" s="46">
        <v>0.2</v>
      </c>
      <c r="J40" s="46">
        <v>0.3</v>
      </c>
      <c r="K40" s="46">
        <v>0</v>
      </c>
      <c r="L40" s="65">
        <v>0.2</v>
      </c>
      <c r="M40" s="65">
        <v>0.3</v>
      </c>
      <c r="N40" s="21">
        <f t="shared" si="10"/>
        <v>0.0084</v>
      </c>
      <c r="O40" s="21">
        <f t="shared" si="11"/>
        <v>0.0168</v>
      </c>
      <c r="P40" s="21">
        <f t="shared" si="12"/>
        <v>0.0252</v>
      </c>
      <c r="Q40" s="21"/>
      <c r="R40" s="21"/>
      <c r="S40" s="21"/>
      <c r="T40" s="58"/>
      <c r="U40" s="58"/>
      <c r="V40" s="58"/>
    </row>
    <row r="41" spans="1:22">
      <c r="A41" s="31"/>
      <c r="B41" s="40" t="s">
        <v>76</v>
      </c>
      <c r="C41" s="53">
        <v>200</v>
      </c>
      <c r="D41" s="53">
        <v>200</v>
      </c>
      <c r="E41" s="53">
        <v>200</v>
      </c>
      <c r="F41" s="60" t="s">
        <v>77</v>
      </c>
      <c r="G41" s="21">
        <v>800</v>
      </c>
      <c r="H41" s="53">
        <v>20</v>
      </c>
      <c r="I41" s="53">
        <v>20</v>
      </c>
      <c r="J41" s="53">
        <v>20</v>
      </c>
      <c r="K41" s="53">
        <v>20</v>
      </c>
      <c r="L41" s="53">
        <v>20</v>
      </c>
      <c r="M41" s="53">
        <v>20</v>
      </c>
      <c r="N41" s="21">
        <f t="shared" ref="N41:N42" si="15">H41*G41/1000</f>
        <v>16</v>
      </c>
      <c r="O41" s="21">
        <f t="shared" ref="O41:O42" si="16">I41*G41/1000</f>
        <v>16</v>
      </c>
      <c r="P41" s="21">
        <f t="shared" ref="P41:P42" si="17">J41*G41/1000</f>
        <v>16</v>
      </c>
      <c r="Q41" s="21">
        <f>SUM(N41:N42)</f>
        <v>17.326</v>
      </c>
      <c r="R41" s="21">
        <f t="shared" ref="R41:S41" si="18">SUM(O41:O42)</f>
        <v>17.326</v>
      </c>
      <c r="S41" s="21">
        <f t="shared" si="18"/>
        <v>17.326</v>
      </c>
      <c r="T41" s="21">
        <f>Q41*1.56</f>
        <v>27.02856</v>
      </c>
      <c r="U41" s="21">
        <f>R41*1.56</f>
        <v>27.02856</v>
      </c>
      <c r="V41" s="21">
        <f>S41*1.56</f>
        <v>27.02856</v>
      </c>
    </row>
    <row r="42" spans="1:22">
      <c r="A42" s="31"/>
      <c r="B42" s="40"/>
      <c r="C42" s="53"/>
      <c r="D42" s="53"/>
      <c r="E42" s="53"/>
      <c r="F42" s="61" t="s">
        <v>48</v>
      </c>
      <c r="G42" s="21">
        <v>442</v>
      </c>
      <c r="H42" s="43">
        <v>3</v>
      </c>
      <c r="I42" s="43">
        <v>3</v>
      </c>
      <c r="J42" s="43">
        <v>3</v>
      </c>
      <c r="K42" s="43">
        <v>3</v>
      </c>
      <c r="L42" s="43">
        <v>3</v>
      </c>
      <c r="M42" s="43">
        <v>3</v>
      </c>
      <c r="N42" s="21">
        <f t="shared" si="15"/>
        <v>1.326</v>
      </c>
      <c r="O42" s="21">
        <f t="shared" si="16"/>
        <v>1.326</v>
      </c>
      <c r="P42" s="21">
        <f t="shared" si="17"/>
        <v>1.326</v>
      </c>
      <c r="Q42" s="21"/>
      <c r="R42" s="21"/>
      <c r="S42" s="21"/>
      <c r="T42" s="21"/>
      <c r="U42" s="21"/>
      <c r="V42" s="21"/>
    </row>
    <row r="43" spans="1:22">
      <c r="A43" s="31"/>
      <c r="B43" s="54" t="s">
        <v>31</v>
      </c>
      <c r="C43" s="59">
        <v>30</v>
      </c>
      <c r="D43" s="59">
        <v>50</v>
      </c>
      <c r="E43" s="59">
        <v>50</v>
      </c>
      <c r="F43" s="54" t="s">
        <v>49</v>
      </c>
      <c r="G43" s="53">
        <v>455</v>
      </c>
      <c r="H43" s="43">
        <v>30</v>
      </c>
      <c r="I43" s="43">
        <v>50</v>
      </c>
      <c r="J43" s="43">
        <v>50</v>
      </c>
      <c r="K43" s="43">
        <v>30</v>
      </c>
      <c r="L43" s="43">
        <v>50</v>
      </c>
      <c r="M43" s="43">
        <v>50</v>
      </c>
      <c r="N43" s="21">
        <f t="shared" si="10"/>
        <v>13.65</v>
      </c>
      <c r="O43" s="21">
        <f t="shared" si="11"/>
        <v>22.75</v>
      </c>
      <c r="P43" s="21">
        <f t="shared" si="12"/>
        <v>22.75</v>
      </c>
      <c r="Q43" s="21">
        <f>SUM(N43)</f>
        <v>13.65</v>
      </c>
      <c r="R43" s="21">
        <f t="shared" ref="R43:S43" si="19">SUM(O43)</f>
        <v>22.75</v>
      </c>
      <c r="S43" s="21">
        <f t="shared" si="19"/>
        <v>22.75</v>
      </c>
      <c r="T43" s="53">
        <f>(Q43*1.56)</f>
        <v>21.294</v>
      </c>
      <c r="U43" s="53">
        <f>R43*1.56</f>
        <v>35.49</v>
      </c>
      <c r="V43" s="53">
        <f>S43*1.56</f>
        <v>35.49</v>
      </c>
    </row>
    <row r="44" spans="1:22">
      <c r="A44" s="31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3">
        <f t="shared" ref="Q44:V44" si="20">SUM(Q28:Q43)</f>
        <v>598.1102</v>
      </c>
      <c r="R44" s="21">
        <f t="shared" si="20"/>
        <v>659.0696</v>
      </c>
      <c r="S44" s="21">
        <f t="shared" si="20"/>
        <v>726.262</v>
      </c>
      <c r="T44" s="21">
        <f t="shared" si="20"/>
        <v>933.051912</v>
      </c>
      <c r="U44" s="21">
        <f t="shared" si="20"/>
        <v>1028.148576</v>
      </c>
      <c r="V44" s="21">
        <f t="shared" si="20"/>
        <v>1132.96872</v>
      </c>
    </row>
    <row r="45" spans="1:22">
      <c r="A45" s="31"/>
      <c r="B45" s="37" t="s">
        <v>50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customHeight="1" spans="1:22">
      <c r="A46" s="31"/>
      <c r="B46" s="40" t="s">
        <v>129</v>
      </c>
      <c r="C46" s="53">
        <v>70</v>
      </c>
      <c r="D46" s="53">
        <v>90</v>
      </c>
      <c r="E46" s="53">
        <v>100</v>
      </c>
      <c r="F46" s="44" t="s">
        <v>19</v>
      </c>
      <c r="G46" s="21">
        <v>2900</v>
      </c>
      <c r="H46" s="43">
        <v>94</v>
      </c>
      <c r="I46" s="43">
        <v>107</v>
      </c>
      <c r="J46" s="43">
        <v>115</v>
      </c>
      <c r="K46" s="43">
        <v>88</v>
      </c>
      <c r="L46" s="43">
        <v>100</v>
      </c>
      <c r="M46" s="43">
        <v>108</v>
      </c>
      <c r="N46" s="21">
        <f t="shared" ref="N46:N55" si="21">H46*G46/1000</f>
        <v>272.6</v>
      </c>
      <c r="O46" s="21">
        <f t="shared" ref="O46:O55" si="22">I46*G46/1000</f>
        <v>310.3</v>
      </c>
      <c r="P46" s="21">
        <f t="shared" ref="P46:P55" si="23">J46*G46/1000</f>
        <v>333.5</v>
      </c>
      <c r="Q46" s="21">
        <f>SUM(N46:N50)</f>
        <v>300.4341</v>
      </c>
      <c r="R46" s="21">
        <f t="shared" ref="R46:S46" si="24">SUM(O46:O50)</f>
        <v>350.7522</v>
      </c>
      <c r="S46" s="21">
        <f t="shared" si="24"/>
        <v>373.9883</v>
      </c>
      <c r="T46" s="58">
        <f>Q46*1.56</f>
        <v>468.677196</v>
      </c>
      <c r="U46" s="58">
        <f>R46*1.56</f>
        <v>547.173432</v>
      </c>
      <c r="V46" s="58">
        <f>S46*1.56</f>
        <v>583.421748</v>
      </c>
    </row>
    <row r="47" customHeight="1" spans="1:22">
      <c r="A47" s="31"/>
      <c r="B47" s="40"/>
      <c r="C47" s="53"/>
      <c r="D47" s="53"/>
      <c r="E47" s="53"/>
      <c r="F47" s="60" t="s">
        <v>41</v>
      </c>
      <c r="G47" s="21">
        <v>4145</v>
      </c>
      <c r="H47" s="43">
        <v>3</v>
      </c>
      <c r="I47" s="43">
        <v>5</v>
      </c>
      <c r="J47" s="43">
        <v>5</v>
      </c>
      <c r="K47" s="43">
        <v>3</v>
      </c>
      <c r="L47" s="43">
        <v>5</v>
      </c>
      <c r="M47" s="43">
        <v>5</v>
      </c>
      <c r="N47" s="21">
        <f t="shared" si="21"/>
        <v>12.435</v>
      </c>
      <c r="O47" s="21">
        <f t="shared" si="22"/>
        <v>20.725</v>
      </c>
      <c r="P47" s="21">
        <f t="shared" si="23"/>
        <v>20.725</v>
      </c>
      <c r="Q47" s="21"/>
      <c r="R47" s="21"/>
      <c r="S47" s="21"/>
      <c r="T47" s="58"/>
      <c r="U47" s="58"/>
      <c r="V47" s="58"/>
    </row>
    <row r="48" spans="1:22">
      <c r="A48" s="31"/>
      <c r="B48" s="40"/>
      <c r="C48" s="53"/>
      <c r="D48" s="53"/>
      <c r="E48" s="53"/>
      <c r="F48" s="44" t="s">
        <v>39</v>
      </c>
      <c r="G48" s="21">
        <v>1785</v>
      </c>
      <c r="H48" s="43">
        <v>8</v>
      </c>
      <c r="I48" s="43">
        <v>10</v>
      </c>
      <c r="J48" s="43">
        <v>10</v>
      </c>
      <c r="K48" s="43">
        <v>8</v>
      </c>
      <c r="L48" s="43">
        <v>10</v>
      </c>
      <c r="M48" s="43">
        <v>10</v>
      </c>
      <c r="N48" s="21">
        <f t="shared" si="21"/>
        <v>14.28</v>
      </c>
      <c r="O48" s="21">
        <f t="shared" si="22"/>
        <v>17.85</v>
      </c>
      <c r="P48" s="21">
        <f t="shared" si="23"/>
        <v>17.85</v>
      </c>
      <c r="Q48" s="21"/>
      <c r="R48" s="21"/>
      <c r="S48" s="21"/>
      <c r="T48" s="58"/>
      <c r="U48" s="58"/>
      <c r="V48" s="58"/>
    </row>
    <row r="49" spans="1:22">
      <c r="A49" s="31"/>
      <c r="B49" s="40"/>
      <c r="C49" s="53"/>
      <c r="D49" s="53"/>
      <c r="E49" s="53"/>
      <c r="F49" s="40" t="s">
        <v>69</v>
      </c>
      <c r="G49" s="21">
        <v>361</v>
      </c>
      <c r="H49" s="43">
        <v>3</v>
      </c>
      <c r="I49" s="43">
        <v>5</v>
      </c>
      <c r="J49" s="43">
        <v>5</v>
      </c>
      <c r="K49" s="43">
        <v>3</v>
      </c>
      <c r="L49" s="43">
        <v>5</v>
      </c>
      <c r="M49" s="43">
        <v>5</v>
      </c>
      <c r="N49" s="21">
        <f t="shared" si="21"/>
        <v>1.083</v>
      </c>
      <c r="O49" s="21">
        <f t="shared" si="22"/>
        <v>1.805</v>
      </c>
      <c r="P49" s="21">
        <f t="shared" si="23"/>
        <v>1.805</v>
      </c>
      <c r="Q49" s="21"/>
      <c r="R49" s="21"/>
      <c r="S49" s="21"/>
      <c r="T49" s="58"/>
      <c r="U49" s="58"/>
      <c r="V49" s="58"/>
    </row>
    <row r="50" ht="15.75" spans="1:22">
      <c r="A50" s="31"/>
      <c r="B50" s="40"/>
      <c r="C50" s="53"/>
      <c r="D50" s="53"/>
      <c r="E50" s="53"/>
      <c r="F50" s="45" t="s">
        <v>24</v>
      </c>
      <c r="G50" s="21">
        <v>361</v>
      </c>
      <c r="H50" s="46">
        <v>0.1</v>
      </c>
      <c r="I50" s="46">
        <v>0.2</v>
      </c>
      <c r="J50" s="46">
        <v>0.3</v>
      </c>
      <c r="K50" s="46">
        <v>0.1</v>
      </c>
      <c r="L50" s="65">
        <v>0.2</v>
      </c>
      <c r="M50" s="65">
        <v>0.3</v>
      </c>
      <c r="N50" s="21">
        <f t="shared" si="21"/>
        <v>0.0361</v>
      </c>
      <c r="O50" s="21">
        <f t="shared" si="22"/>
        <v>0.0722</v>
      </c>
      <c r="P50" s="21">
        <f t="shared" si="23"/>
        <v>0.1083</v>
      </c>
      <c r="Q50" s="21"/>
      <c r="R50" s="21"/>
      <c r="S50" s="21"/>
      <c r="T50" s="58"/>
      <c r="U50" s="58"/>
      <c r="V50" s="58"/>
    </row>
    <row r="51" customHeight="1" spans="1:22">
      <c r="A51" s="31"/>
      <c r="B51" s="62" t="s">
        <v>130</v>
      </c>
      <c r="C51" s="55">
        <v>130</v>
      </c>
      <c r="D51" s="55">
        <v>150</v>
      </c>
      <c r="E51" s="55">
        <v>180</v>
      </c>
      <c r="F51" s="44" t="s">
        <v>90</v>
      </c>
      <c r="G51" s="21">
        <v>573</v>
      </c>
      <c r="H51" s="43">
        <v>30</v>
      </c>
      <c r="I51" s="43">
        <v>35</v>
      </c>
      <c r="J51" s="43">
        <v>40</v>
      </c>
      <c r="K51" s="43">
        <v>20</v>
      </c>
      <c r="L51" s="43">
        <v>35</v>
      </c>
      <c r="M51" s="43">
        <v>40</v>
      </c>
      <c r="N51" s="21">
        <f t="shared" si="21"/>
        <v>17.19</v>
      </c>
      <c r="O51" s="21">
        <f t="shared" si="22"/>
        <v>20.055</v>
      </c>
      <c r="P51" s="21">
        <f t="shared" si="23"/>
        <v>22.92</v>
      </c>
      <c r="Q51" s="73"/>
      <c r="R51" s="73"/>
      <c r="S51" s="73"/>
      <c r="T51" s="74"/>
      <c r="U51" s="74"/>
      <c r="V51" s="74"/>
    </row>
    <row r="52" customHeight="1" spans="1:22">
      <c r="A52" s="31"/>
      <c r="B52" s="62"/>
      <c r="C52" s="55"/>
      <c r="D52" s="55"/>
      <c r="E52" s="55"/>
      <c r="F52" s="44" t="s">
        <v>44</v>
      </c>
      <c r="G52" s="21">
        <v>370</v>
      </c>
      <c r="H52" s="43">
        <v>20</v>
      </c>
      <c r="I52" s="43">
        <v>24</v>
      </c>
      <c r="J52" s="43">
        <v>30</v>
      </c>
      <c r="K52" s="43">
        <v>16</v>
      </c>
      <c r="L52" s="43">
        <v>19</v>
      </c>
      <c r="M52" s="43">
        <v>26</v>
      </c>
      <c r="N52" s="21">
        <f t="shared" si="21"/>
        <v>7.4</v>
      </c>
      <c r="O52" s="21">
        <f t="shared" si="22"/>
        <v>8.88</v>
      </c>
      <c r="P52" s="21">
        <f t="shared" si="23"/>
        <v>11.1</v>
      </c>
      <c r="Q52" s="73"/>
      <c r="R52" s="73"/>
      <c r="S52" s="73"/>
      <c r="T52" s="74"/>
      <c r="U52" s="74"/>
      <c r="V52" s="74"/>
    </row>
    <row r="53" ht="15.75" spans="1:22">
      <c r="A53" s="31"/>
      <c r="B53" s="62"/>
      <c r="C53" s="55"/>
      <c r="D53" s="55"/>
      <c r="E53" s="55"/>
      <c r="F53" s="45" t="s">
        <v>23</v>
      </c>
      <c r="G53" s="21">
        <v>117</v>
      </c>
      <c r="H53" s="46">
        <v>12</v>
      </c>
      <c r="I53" s="46">
        <v>15</v>
      </c>
      <c r="J53" s="46">
        <v>20</v>
      </c>
      <c r="K53" s="46">
        <v>9</v>
      </c>
      <c r="L53" s="46">
        <v>12</v>
      </c>
      <c r="M53" s="46">
        <v>17</v>
      </c>
      <c r="N53" s="21">
        <f t="shared" si="21"/>
        <v>1.404</v>
      </c>
      <c r="O53" s="21">
        <f t="shared" si="22"/>
        <v>1.755</v>
      </c>
      <c r="P53" s="21">
        <f t="shared" si="23"/>
        <v>2.34</v>
      </c>
      <c r="Q53" s="73"/>
      <c r="R53" s="73"/>
      <c r="S53" s="73"/>
      <c r="T53" s="74"/>
      <c r="U53" s="74"/>
      <c r="V53" s="74"/>
    </row>
    <row r="54" ht="15.75" customHeight="1" spans="1:22">
      <c r="A54" s="31"/>
      <c r="B54" s="62"/>
      <c r="C54" s="55"/>
      <c r="D54" s="55"/>
      <c r="E54" s="55"/>
      <c r="F54" s="44" t="s">
        <v>21</v>
      </c>
      <c r="G54" s="21">
        <v>813</v>
      </c>
      <c r="H54" s="43">
        <v>5</v>
      </c>
      <c r="I54" s="43">
        <v>5</v>
      </c>
      <c r="J54" s="43">
        <v>6</v>
      </c>
      <c r="K54" s="43">
        <v>5</v>
      </c>
      <c r="L54" s="43">
        <v>5</v>
      </c>
      <c r="M54" s="43">
        <v>6</v>
      </c>
      <c r="N54" s="21">
        <f t="shared" si="21"/>
        <v>4.065</v>
      </c>
      <c r="O54" s="21">
        <f t="shared" si="22"/>
        <v>4.065</v>
      </c>
      <c r="P54" s="21">
        <f t="shared" si="23"/>
        <v>4.878</v>
      </c>
      <c r="Q54" s="73"/>
      <c r="R54" s="73"/>
      <c r="S54" s="73"/>
      <c r="T54" s="75"/>
      <c r="U54" s="75"/>
      <c r="V54" s="75"/>
    </row>
    <row r="55" ht="15.75" spans="1:22">
      <c r="A55" s="31"/>
      <c r="B55" s="62"/>
      <c r="C55" s="55"/>
      <c r="D55" s="55"/>
      <c r="E55" s="55"/>
      <c r="F55" s="45" t="s">
        <v>24</v>
      </c>
      <c r="G55" s="21">
        <v>84</v>
      </c>
      <c r="H55" s="46">
        <v>0.1</v>
      </c>
      <c r="I55" s="46">
        <v>0.2</v>
      </c>
      <c r="J55" s="46">
        <v>0.3</v>
      </c>
      <c r="K55" s="46">
        <v>0.1</v>
      </c>
      <c r="L55" s="65">
        <v>0.2</v>
      </c>
      <c r="M55" s="65">
        <v>0.3</v>
      </c>
      <c r="N55" s="21">
        <f t="shared" si="21"/>
        <v>0.0084</v>
      </c>
      <c r="O55" s="21">
        <f t="shared" si="22"/>
        <v>0.0168</v>
      </c>
      <c r="P55" s="21">
        <f t="shared" si="23"/>
        <v>0.0252</v>
      </c>
      <c r="Q55" s="73"/>
      <c r="R55" s="73"/>
      <c r="S55" s="73"/>
      <c r="T55" s="75"/>
      <c r="U55" s="75"/>
      <c r="V55" s="75"/>
    </row>
    <row r="56" customHeight="1" spans="1:22">
      <c r="A56" s="31"/>
      <c r="B56" s="40" t="s">
        <v>25</v>
      </c>
      <c r="C56" s="53">
        <v>200</v>
      </c>
      <c r="D56" s="53">
        <v>200</v>
      </c>
      <c r="E56" s="53">
        <v>200</v>
      </c>
      <c r="F56" s="45" t="s">
        <v>26</v>
      </c>
      <c r="G56" s="21">
        <v>3500</v>
      </c>
      <c r="H56" s="43">
        <v>7</v>
      </c>
      <c r="I56" s="43">
        <v>7</v>
      </c>
      <c r="J56" s="43">
        <v>7</v>
      </c>
      <c r="K56" s="43">
        <v>7</v>
      </c>
      <c r="L56" s="43">
        <v>7</v>
      </c>
      <c r="M56" s="43">
        <v>7</v>
      </c>
      <c r="N56" s="21">
        <f t="shared" ref="N56:N58" si="25">H56*G56/1000</f>
        <v>24.5</v>
      </c>
      <c r="O56" s="21">
        <f t="shared" ref="O56:O58" si="26">I56*G56/1000</f>
        <v>24.5</v>
      </c>
      <c r="P56" s="21">
        <f t="shared" ref="P56:P58" si="27">J56*G56/1000</f>
        <v>24.5</v>
      </c>
      <c r="Q56" s="68">
        <f>SUM(N56:N58)</f>
        <v>114.746</v>
      </c>
      <c r="R56" s="68">
        <f t="shared" ref="R56:S56" si="28">SUM(O56:O58)</f>
        <v>114.746</v>
      </c>
      <c r="S56" s="68">
        <f t="shared" si="28"/>
        <v>114.746</v>
      </c>
      <c r="T56" s="69">
        <f>Q56*1.56</f>
        <v>179.00376</v>
      </c>
      <c r="U56" s="69">
        <f>R56*1.56</f>
        <v>179.00376</v>
      </c>
      <c r="V56" s="21">
        <f>(S56*1.56)</f>
        <v>179.00376</v>
      </c>
    </row>
    <row r="57" customHeight="1" spans="1:22">
      <c r="A57" s="31"/>
      <c r="B57" s="40"/>
      <c r="C57" s="53"/>
      <c r="D57" s="53"/>
      <c r="E57" s="53"/>
      <c r="F57" s="45" t="s">
        <v>27</v>
      </c>
      <c r="G57" s="21">
        <v>494</v>
      </c>
      <c r="H57" s="43">
        <v>180</v>
      </c>
      <c r="I57" s="43">
        <v>180</v>
      </c>
      <c r="J57" s="43">
        <v>180</v>
      </c>
      <c r="K57" s="43">
        <v>180</v>
      </c>
      <c r="L57" s="43">
        <v>180</v>
      </c>
      <c r="M57" s="43">
        <v>180</v>
      </c>
      <c r="N57" s="21">
        <f t="shared" si="25"/>
        <v>88.92</v>
      </c>
      <c r="O57" s="21">
        <f t="shared" si="26"/>
        <v>88.92</v>
      </c>
      <c r="P57" s="21">
        <f t="shared" si="27"/>
        <v>88.92</v>
      </c>
      <c r="Q57" s="68"/>
      <c r="R57" s="68"/>
      <c r="S57" s="68"/>
      <c r="T57" s="69"/>
      <c r="U57" s="69"/>
      <c r="V57" s="21"/>
    </row>
    <row r="58" customHeight="1" spans="1:22">
      <c r="A58" s="31"/>
      <c r="B58" s="40"/>
      <c r="C58" s="53"/>
      <c r="D58" s="53"/>
      <c r="E58" s="53"/>
      <c r="F58" s="45" t="s">
        <v>28</v>
      </c>
      <c r="G58" s="21">
        <v>442</v>
      </c>
      <c r="H58" s="43">
        <v>3</v>
      </c>
      <c r="I58" s="43">
        <v>3</v>
      </c>
      <c r="J58" s="43">
        <v>3</v>
      </c>
      <c r="K58" s="43">
        <v>3</v>
      </c>
      <c r="L58" s="43">
        <v>3</v>
      </c>
      <c r="M58" s="43">
        <v>3</v>
      </c>
      <c r="N58" s="21">
        <f t="shared" si="25"/>
        <v>1.326</v>
      </c>
      <c r="O58" s="21">
        <f t="shared" si="26"/>
        <v>1.326</v>
      </c>
      <c r="P58" s="21">
        <f t="shared" si="27"/>
        <v>1.326</v>
      </c>
      <c r="Q58" s="68"/>
      <c r="R58" s="68"/>
      <c r="S58" s="68"/>
      <c r="T58" s="69"/>
      <c r="U58" s="69"/>
      <c r="V58" s="21"/>
    </row>
    <row r="59" customHeight="1" spans="1:22">
      <c r="A59" s="31"/>
      <c r="B59" s="63" t="s">
        <v>120</v>
      </c>
      <c r="C59" s="53">
        <v>120</v>
      </c>
      <c r="D59" s="53">
        <v>120</v>
      </c>
      <c r="E59" s="53">
        <v>120</v>
      </c>
      <c r="F59" s="45" t="s">
        <v>30</v>
      </c>
      <c r="G59" s="21">
        <v>768</v>
      </c>
      <c r="H59" s="43">
        <v>150</v>
      </c>
      <c r="I59" s="43">
        <v>150</v>
      </c>
      <c r="J59" s="43">
        <v>150</v>
      </c>
      <c r="K59" s="43">
        <v>120</v>
      </c>
      <c r="L59" s="43">
        <v>120</v>
      </c>
      <c r="M59" s="43">
        <v>120</v>
      </c>
      <c r="N59" s="21">
        <f t="shared" ref="N59:N60" si="29">H59*G59/1000</f>
        <v>115.2</v>
      </c>
      <c r="O59" s="21">
        <f t="shared" ref="O59:O60" si="30">I59*G59/1000</f>
        <v>115.2</v>
      </c>
      <c r="P59" s="21">
        <f t="shared" ref="P59:P60" si="31">J59*G59/1000</f>
        <v>115.2</v>
      </c>
      <c r="Q59" s="76">
        <f>SUM(N59)</f>
        <v>115.2</v>
      </c>
      <c r="R59" s="76">
        <f t="shared" ref="R59:S60" si="32">SUM(O59)</f>
        <v>115.2</v>
      </c>
      <c r="S59" s="76">
        <f t="shared" si="32"/>
        <v>115.2</v>
      </c>
      <c r="T59" s="75">
        <f>(Q59*1.56)</f>
        <v>179.712</v>
      </c>
      <c r="U59" s="75">
        <f>(R59*1.56)</f>
        <v>179.712</v>
      </c>
      <c r="V59" s="75">
        <f>(S59*1.56)</f>
        <v>179.712</v>
      </c>
    </row>
    <row r="60" spans="1:22">
      <c r="A60" s="31"/>
      <c r="B60" s="54" t="s">
        <v>31</v>
      </c>
      <c r="C60" s="59">
        <v>30</v>
      </c>
      <c r="D60" s="59">
        <v>50</v>
      </c>
      <c r="E60" s="59">
        <v>50</v>
      </c>
      <c r="F60" s="54" t="s">
        <v>49</v>
      </c>
      <c r="G60" s="53">
        <v>455</v>
      </c>
      <c r="H60" s="43">
        <v>30</v>
      </c>
      <c r="I60" s="43">
        <v>50</v>
      </c>
      <c r="J60" s="43">
        <v>50</v>
      </c>
      <c r="K60" s="43">
        <v>30</v>
      </c>
      <c r="L60" s="43">
        <v>50</v>
      </c>
      <c r="M60" s="43">
        <v>50</v>
      </c>
      <c r="N60" s="21">
        <f t="shared" si="29"/>
        <v>13.65</v>
      </c>
      <c r="O60" s="21">
        <f t="shared" si="30"/>
        <v>22.75</v>
      </c>
      <c r="P60" s="21">
        <f t="shared" si="31"/>
        <v>22.75</v>
      </c>
      <c r="Q60" s="21">
        <f>SUM(N60)</f>
        <v>13.65</v>
      </c>
      <c r="R60" s="21">
        <f t="shared" si="32"/>
        <v>22.75</v>
      </c>
      <c r="S60" s="21">
        <f t="shared" si="32"/>
        <v>22.75</v>
      </c>
      <c r="T60" s="75">
        <f>(Q60*1.56)</f>
        <v>21.294</v>
      </c>
      <c r="U60" s="75">
        <f>(R60*1.56)</f>
        <v>35.49</v>
      </c>
      <c r="V60" s="75">
        <f>(S60*1.56)</f>
        <v>35.49</v>
      </c>
    </row>
    <row r="61" spans="1:22">
      <c r="A61" s="31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77">
        <f t="shared" ref="Q61:V61" si="33">SUM(Q46:Q60)</f>
        <v>544.0301</v>
      </c>
      <c r="R61" s="77">
        <f t="shared" si="33"/>
        <v>603.4482</v>
      </c>
      <c r="S61" s="77">
        <f t="shared" si="33"/>
        <v>626.6843</v>
      </c>
      <c r="T61" s="77">
        <f t="shared" si="33"/>
        <v>848.686956</v>
      </c>
      <c r="U61" s="77">
        <f t="shared" si="33"/>
        <v>941.379192</v>
      </c>
      <c r="V61" s="77">
        <f t="shared" si="33"/>
        <v>977.627508</v>
      </c>
    </row>
    <row r="62" ht="17.25" customHeight="1" spans="1:22">
      <c r="A62" s="31"/>
      <c r="B62" s="37" t="s">
        <v>60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44"/>
      <c r="R62" s="57"/>
      <c r="S62" s="57"/>
      <c r="T62" s="57"/>
      <c r="U62" s="57"/>
      <c r="V62" s="57"/>
    </row>
    <row r="63" ht="21" customHeight="1" spans="1:22">
      <c r="A63" s="31"/>
      <c r="B63" s="40" t="s">
        <v>100</v>
      </c>
      <c r="C63" s="55">
        <v>70</v>
      </c>
      <c r="D63" s="55">
        <v>90</v>
      </c>
      <c r="E63" s="55">
        <v>100</v>
      </c>
      <c r="F63" s="44" t="s">
        <v>101</v>
      </c>
      <c r="G63" s="17">
        <v>3300</v>
      </c>
      <c r="H63" s="59">
        <v>80</v>
      </c>
      <c r="I63" s="64">
        <v>98</v>
      </c>
      <c r="J63" s="59">
        <v>105</v>
      </c>
      <c r="K63" s="59">
        <v>74</v>
      </c>
      <c r="L63" s="59">
        <v>77</v>
      </c>
      <c r="M63" s="59">
        <v>98</v>
      </c>
      <c r="N63" s="21">
        <f t="shared" ref="N63:N73" si="34">H63*G63/1000</f>
        <v>264</v>
      </c>
      <c r="O63" s="21">
        <f t="shared" ref="O63:O73" si="35">I63*G63/1000</f>
        <v>323.4</v>
      </c>
      <c r="P63" s="21">
        <f t="shared" ref="P63:P73" si="36">J63*G63/1000</f>
        <v>346.5</v>
      </c>
      <c r="Q63" s="21">
        <f>SUM(N63:N67)</f>
        <v>277.8754</v>
      </c>
      <c r="R63" s="21">
        <f t="shared" ref="R63:S63" si="37">SUM(O63:O67)</f>
        <v>339.3518</v>
      </c>
      <c r="S63" s="21">
        <f t="shared" si="37"/>
        <v>367.5662</v>
      </c>
      <c r="T63" s="58">
        <f>Q63*1.56</f>
        <v>433.485624</v>
      </c>
      <c r="U63" s="58">
        <f>R63*1</f>
        <v>339.3518</v>
      </c>
      <c r="V63" s="58">
        <f>S63*1.56</f>
        <v>573.403272</v>
      </c>
    </row>
    <row r="64" spans="1:22">
      <c r="A64" s="31"/>
      <c r="B64" s="40"/>
      <c r="C64" s="55"/>
      <c r="D64" s="55"/>
      <c r="E64" s="55"/>
      <c r="F64" s="54" t="s">
        <v>102</v>
      </c>
      <c r="G64" s="17">
        <v>117</v>
      </c>
      <c r="H64" s="59">
        <v>6</v>
      </c>
      <c r="I64" s="64">
        <v>10</v>
      </c>
      <c r="J64" s="59">
        <v>10</v>
      </c>
      <c r="K64" s="59">
        <v>5</v>
      </c>
      <c r="L64" s="59">
        <v>8</v>
      </c>
      <c r="M64" s="59">
        <v>10</v>
      </c>
      <c r="N64" s="21">
        <f t="shared" si="34"/>
        <v>0.702</v>
      </c>
      <c r="O64" s="21">
        <f t="shared" si="35"/>
        <v>1.17</v>
      </c>
      <c r="P64" s="21">
        <f t="shared" si="36"/>
        <v>1.17</v>
      </c>
      <c r="Q64" s="21"/>
      <c r="R64" s="21"/>
      <c r="S64" s="21"/>
      <c r="T64" s="58"/>
      <c r="U64" s="58"/>
      <c r="V64" s="58"/>
    </row>
    <row r="65" ht="15.75" customHeight="1" spans="1:22">
      <c r="A65" s="31"/>
      <c r="B65" s="40"/>
      <c r="C65" s="55"/>
      <c r="D65" s="55"/>
      <c r="E65" s="55"/>
      <c r="F65" s="44" t="s">
        <v>131</v>
      </c>
      <c r="G65" s="17">
        <v>800</v>
      </c>
      <c r="H65" s="59">
        <v>13</v>
      </c>
      <c r="I65" s="64">
        <v>15</v>
      </c>
      <c r="J65" s="59">
        <v>20</v>
      </c>
      <c r="K65" s="59">
        <v>13</v>
      </c>
      <c r="L65" s="59">
        <v>15</v>
      </c>
      <c r="M65" s="59">
        <v>20</v>
      </c>
      <c r="N65" s="21">
        <f t="shared" si="34"/>
        <v>10.4</v>
      </c>
      <c r="O65" s="21">
        <f t="shared" si="35"/>
        <v>12</v>
      </c>
      <c r="P65" s="21">
        <f t="shared" si="36"/>
        <v>16</v>
      </c>
      <c r="Q65" s="21"/>
      <c r="R65" s="21"/>
      <c r="S65" s="21"/>
      <c r="T65" s="58"/>
      <c r="U65" s="58"/>
      <c r="V65" s="58"/>
    </row>
    <row r="66" spans="1:22">
      <c r="A66" s="31"/>
      <c r="B66" s="40"/>
      <c r="C66" s="55"/>
      <c r="D66" s="55"/>
      <c r="E66" s="55"/>
      <c r="F66" s="44" t="s">
        <v>37</v>
      </c>
      <c r="G66" s="17">
        <v>553</v>
      </c>
      <c r="H66" s="59">
        <v>5</v>
      </c>
      <c r="I66" s="64">
        <v>5</v>
      </c>
      <c r="J66" s="59">
        <v>7</v>
      </c>
      <c r="K66" s="59">
        <v>5</v>
      </c>
      <c r="L66" s="64">
        <v>5</v>
      </c>
      <c r="M66" s="59">
        <v>7</v>
      </c>
      <c r="N66" s="21">
        <f t="shared" si="34"/>
        <v>2.765</v>
      </c>
      <c r="O66" s="21">
        <f t="shared" si="35"/>
        <v>2.765</v>
      </c>
      <c r="P66" s="21">
        <f t="shared" si="36"/>
        <v>3.871</v>
      </c>
      <c r="Q66" s="21"/>
      <c r="R66" s="21"/>
      <c r="S66" s="21"/>
      <c r="T66" s="58"/>
      <c r="U66" s="58"/>
      <c r="V66" s="58"/>
    </row>
    <row r="67" ht="15.75" spans="1:22">
      <c r="A67" s="31"/>
      <c r="B67" s="40"/>
      <c r="C67" s="55"/>
      <c r="D67" s="55"/>
      <c r="E67" s="55"/>
      <c r="F67" s="45" t="s">
        <v>24</v>
      </c>
      <c r="G67" s="21">
        <v>84</v>
      </c>
      <c r="H67" s="46">
        <v>0.1</v>
      </c>
      <c r="I67" s="64">
        <v>0.2</v>
      </c>
      <c r="J67" s="46">
        <v>0.3</v>
      </c>
      <c r="K67" s="46">
        <v>0.1</v>
      </c>
      <c r="L67" s="64">
        <v>0.2</v>
      </c>
      <c r="M67" s="46">
        <v>0.3</v>
      </c>
      <c r="N67" s="21">
        <f t="shared" si="34"/>
        <v>0.0084</v>
      </c>
      <c r="O67" s="21">
        <f t="shared" si="35"/>
        <v>0.0168</v>
      </c>
      <c r="P67" s="21">
        <f t="shared" si="36"/>
        <v>0.0252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40"/>
      <c r="C68" s="55"/>
      <c r="D68" s="55"/>
      <c r="E68" s="55"/>
      <c r="F68" s="44" t="s">
        <v>21</v>
      </c>
      <c r="G68" s="21">
        <v>813</v>
      </c>
      <c r="H68" s="43">
        <v>1</v>
      </c>
      <c r="I68" s="64">
        <v>2</v>
      </c>
      <c r="J68" s="43">
        <v>3</v>
      </c>
      <c r="K68" s="43">
        <v>1</v>
      </c>
      <c r="L68" s="64">
        <v>2</v>
      </c>
      <c r="M68" s="43">
        <v>3</v>
      </c>
      <c r="N68" s="21">
        <f t="shared" si="34"/>
        <v>0.813</v>
      </c>
      <c r="O68" s="21">
        <f t="shared" si="35"/>
        <v>1.626</v>
      </c>
      <c r="P68" s="21">
        <f t="shared" si="36"/>
        <v>2.439</v>
      </c>
      <c r="Q68" s="21">
        <f>SUM(N68:N73)</f>
        <v>57.7764</v>
      </c>
      <c r="R68" s="21">
        <f t="shared" ref="R68:S68" si="38">SUM(O68:O73)</f>
        <v>73.1188</v>
      </c>
      <c r="S68" s="21">
        <f t="shared" si="38"/>
        <v>88.1392</v>
      </c>
      <c r="T68" s="58">
        <f>Q68*1.56</f>
        <v>90.131184</v>
      </c>
      <c r="U68" s="58">
        <f>R68*1.56</f>
        <v>114.065328</v>
      </c>
      <c r="V68" s="58">
        <f>S68*1.56</f>
        <v>137.497152</v>
      </c>
    </row>
    <row r="69" ht="15.75" customHeight="1" spans="1:22">
      <c r="A69" s="31"/>
      <c r="B69" s="78" t="s">
        <v>104</v>
      </c>
      <c r="C69" s="79">
        <v>130</v>
      </c>
      <c r="D69" s="79">
        <v>150</v>
      </c>
      <c r="E69" s="79">
        <v>180</v>
      </c>
      <c r="F69" s="80" t="s">
        <v>105</v>
      </c>
      <c r="G69" s="68">
        <v>322</v>
      </c>
      <c r="H69" s="81">
        <v>30</v>
      </c>
      <c r="I69" s="81">
        <v>38</v>
      </c>
      <c r="J69" s="81">
        <v>45</v>
      </c>
      <c r="K69" s="81">
        <v>30</v>
      </c>
      <c r="L69" s="81">
        <v>38</v>
      </c>
      <c r="M69" s="81">
        <v>45</v>
      </c>
      <c r="N69" s="21">
        <f t="shared" si="34"/>
        <v>9.66</v>
      </c>
      <c r="O69" s="21">
        <f t="shared" si="35"/>
        <v>12.236</v>
      </c>
      <c r="P69" s="21">
        <f t="shared" si="36"/>
        <v>14.49</v>
      </c>
      <c r="Q69" s="21"/>
      <c r="R69" s="21"/>
      <c r="S69" s="21"/>
      <c r="T69" s="58"/>
      <c r="U69" s="58"/>
      <c r="V69" s="58"/>
    </row>
    <row r="70" ht="15.75" customHeight="1" spans="1:22">
      <c r="A70" s="31"/>
      <c r="B70" s="78"/>
      <c r="C70" s="79"/>
      <c r="D70" s="79"/>
      <c r="E70" s="79"/>
      <c r="F70" s="80" t="s">
        <v>44</v>
      </c>
      <c r="G70" s="68">
        <v>131</v>
      </c>
      <c r="H70" s="81">
        <v>60</v>
      </c>
      <c r="I70" s="81">
        <v>65</v>
      </c>
      <c r="J70" s="81">
        <v>70</v>
      </c>
      <c r="K70" s="81">
        <v>54</v>
      </c>
      <c r="L70" s="81">
        <v>59</v>
      </c>
      <c r="M70" s="81">
        <v>66</v>
      </c>
      <c r="N70" s="21">
        <f t="shared" si="34"/>
        <v>7.86</v>
      </c>
      <c r="O70" s="21">
        <f t="shared" si="35"/>
        <v>8.515</v>
      </c>
      <c r="P70" s="21">
        <f t="shared" si="36"/>
        <v>9.17</v>
      </c>
      <c r="Q70" s="21"/>
      <c r="R70" s="21"/>
      <c r="S70" s="21"/>
      <c r="T70" s="58"/>
      <c r="U70" s="58"/>
      <c r="V70" s="58"/>
    </row>
    <row r="71" ht="15.75" customHeight="1" spans="1:22">
      <c r="A71" s="31"/>
      <c r="B71" s="78"/>
      <c r="C71" s="79"/>
      <c r="D71" s="79"/>
      <c r="E71" s="79"/>
      <c r="F71" s="82" t="s">
        <v>106</v>
      </c>
      <c r="G71" s="68">
        <v>1500</v>
      </c>
      <c r="H71" s="79">
        <v>18</v>
      </c>
      <c r="I71" s="79">
        <v>20</v>
      </c>
      <c r="J71" s="79">
        <v>22</v>
      </c>
      <c r="K71" s="79">
        <v>18</v>
      </c>
      <c r="L71" s="79">
        <v>20</v>
      </c>
      <c r="M71" s="79">
        <v>22</v>
      </c>
      <c r="N71" s="21">
        <f t="shared" si="34"/>
        <v>27</v>
      </c>
      <c r="O71" s="21">
        <f t="shared" si="35"/>
        <v>30</v>
      </c>
      <c r="P71" s="21">
        <f t="shared" si="36"/>
        <v>33</v>
      </c>
      <c r="Q71" s="21"/>
      <c r="R71" s="21"/>
      <c r="S71" s="21"/>
      <c r="T71" s="58"/>
      <c r="U71" s="58"/>
      <c r="V71" s="58"/>
    </row>
    <row r="72" ht="15.75" customHeight="1" spans="1:22">
      <c r="A72" s="31"/>
      <c r="B72" s="78"/>
      <c r="C72" s="79"/>
      <c r="D72" s="79"/>
      <c r="E72" s="79"/>
      <c r="F72" s="83" t="s">
        <v>41</v>
      </c>
      <c r="G72" s="84">
        <v>4145</v>
      </c>
      <c r="H72" s="81">
        <v>3</v>
      </c>
      <c r="I72" s="81">
        <v>5</v>
      </c>
      <c r="J72" s="81">
        <v>7</v>
      </c>
      <c r="K72" s="81">
        <v>3</v>
      </c>
      <c r="L72" s="81">
        <v>5</v>
      </c>
      <c r="M72" s="81">
        <v>7</v>
      </c>
      <c r="N72" s="21">
        <f t="shared" si="34"/>
        <v>12.435</v>
      </c>
      <c r="O72" s="21">
        <f t="shared" si="35"/>
        <v>20.725</v>
      </c>
      <c r="P72" s="21">
        <f t="shared" si="36"/>
        <v>29.015</v>
      </c>
      <c r="Q72" s="21"/>
      <c r="R72" s="21"/>
      <c r="S72" s="21"/>
      <c r="T72" s="58"/>
      <c r="U72" s="58"/>
      <c r="V72" s="58"/>
    </row>
    <row r="73" ht="33" customHeight="1" spans="1:22">
      <c r="A73" s="31"/>
      <c r="B73" s="78"/>
      <c r="C73" s="79"/>
      <c r="D73" s="79"/>
      <c r="E73" s="79"/>
      <c r="F73" s="221" t="s">
        <v>24</v>
      </c>
      <c r="G73" s="68">
        <v>84</v>
      </c>
      <c r="H73" s="85">
        <v>0.1</v>
      </c>
      <c r="I73" s="85">
        <v>0.2</v>
      </c>
      <c r="J73" s="85">
        <v>0.3</v>
      </c>
      <c r="K73" s="85">
        <v>0.1</v>
      </c>
      <c r="L73" s="85">
        <v>0.2</v>
      </c>
      <c r="M73" s="85">
        <v>0.3</v>
      </c>
      <c r="N73" s="21">
        <f t="shared" si="34"/>
        <v>0.0084</v>
      </c>
      <c r="O73" s="21">
        <f t="shared" si="35"/>
        <v>0.0168</v>
      </c>
      <c r="P73" s="21">
        <f t="shared" si="36"/>
        <v>0.0252</v>
      </c>
      <c r="Q73" s="21"/>
      <c r="R73" s="21"/>
      <c r="S73" s="21"/>
      <c r="T73" s="58"/>
      <c r="U73" s="58"/>
      <c r="V73" s="58"/>
    </row>
    <row r="74" ht="31.5" customHeight="1" spans="1:22">
      <c r="A74" s="31"/>
      <c r="B74" s="40" t="s">
        <v>38</v>
      </c>
      <c r="C74" s="53">
        <v>20</v>
      </c>
      <c r="D74" s="53">
        <v>20</v>
      </c>
      <c r="E74" s="53">
        <v>20</v>
      </c>
      <c r="F74" s="222" t="s">
        <v>39</v>
      </c>
      <c r="G74" s="21">
        <v>1785</v>
      </c>
      <c r="H74" s="46">
        <v>10</v>
      </c>
      <c r="I74" s="46">
        <v>10</v>
      </c>
      <c r="J74" s="46">
        <v>10</v>
      </c>
      <c r="K74" s="46">
        <v>10</v>
      </c>
      <c r="L74" s="46">
        <v>10</v>
      </c>
      <c r="M74" s="46">
        <v>10</v>
      </c>
      <c r="N74" s="21">
        <f t="shared" ref="N74:N78" si="39">H74*G74/1000</f>
        <v>17.85</v>
      </c>
      <c r="O74" s="21">
        <f t="shared" ref="O74:O78" si="40">I74*G74/1000</f>
        <v>17.85</v>
      </c>
      <c r="P74" s="21">
        <f t="shared" ref="P74:P78" si="41">J74*G74/1000</f>
        <v>17.85</v>
      </c>
      <c r="Q74" s="21">
        <f>SUM(N74:N76)</f>
        <v>26.862</v>
      </c>
      <c r="R74" s="21">
        <f t="shared" ref="R74:S74" si="42">SUM(O74:O76)</f>
        <v>26.862</v>
      </c>
      <c r="S74" s="21">
        <f t="shared" si="42"/>
        <v>26.862</v>
      </c>
      <c r="T74" s="70">
        <f>(Q74*1.56)</f>
        <v>41.90472</v>
      </c>
      <c r="U74" s="70">
        <f>(R74*1.56)</f>
        <v>41.90472</v>
      </c>
      <c r="V74" s="70">
        <f>(S74*1.56)</f>
        <v>41.90472</v>
      </c>
    </row>
    <row r="75" ht="15.75" customHeight="1" spans="1:22">
      <c r="A75" s="31"/>
      <c r="B75" s="40"/>
      <c r="C75" s="53"/>
      <c r="D75" s="53"/>
      <c r="E75" s="53"/>
      <c r="F75" s="45" t="s">
        <v>95</v>
      </c>
      <c r="G75" s="21">
        <v>361</v>
      </c>
      <c r="H75" s="46">
        <v>2</v>
      </c>
      <c r="I75" s="46">
        <v>2</v>
      </c>
      <c r="J75" s="46">
        <v>2</v>
      </c>
      <c r="K75" s="46">
        <v>2</v>
      </c>
      <c r="L75" s="46">
        <v>2</v>
      </c>
      <c r="M75" s="46">
        <v>2</v>
      </c>
      <c r="N75" s="21">
        <f t="shared" si="39"/>
        <v>0.722</v>
      </c>
      <c r="O75" s="21">
        <f t="shared" si="40"/>
        <v>0.722</v>
      </c>
      <c r="P75" s="21">
        <f t="shared" si="41"/>
        <v>0.722</v>
      </c>
      <c r="Q75" s="21"/>
      <c r="R75" s="21"/>
      <c r="S75" s="21"/>
      <c r="T75" s="70"/>
      <c r="U75" s="70"/>
      <c r="V75" s="70"/>
    </row>
    <row r="76" ht="15.75" customHeight="1" spans="1:22">
      <c r="A76" s="31"/>
      <c r="B76" s="40"/>
      <c r="C76" s="53"/>
      <c r="D76" s="53"/>
      <c r="E76" s="53"/>
      <c r="F76" s="45" t="s">
        <v>41</v>
      </c>
      <c r="G76" s="21">
        <v>4145</v>
      </c>
      <c r="H76" s="46">
        <v>2</v>
      </c>
      <c r="I76" s="46">
        <v>2</v>
      </c>
      <c r="J76" s="46">
        <v>2</v>
      </c>
      <c r="K76" s="46">
        <v>2</v>
      </c>
      <c r="L76" s="46">
        <v>2</v>
      </c>
      <c r="M76" s="46">
        <v>2</v>
      </c>
      <c r="N76" s="21">
        <f t="shared" si="39"/>
        <v>8.29</v>
      </c>
      <c r="O76" s="21">
        <f t="shared" si="40"/>
        <v>8.29</v>
      </c>
      <c r="P76" s="21">
        <f t="shared" si="41"/>
        <v>8.29</v>
      </c>
      <c r="Q76" s="21"/>
      <c r="R76" s="21"/>
      <c r="S76" s="21"/>
      <c r="T76" s="70"/>
      <c r="U76" s="70"/>
      <c r="V76" s="70"/>
    </row>
    <row r="77" ht="15.75" customHeight="1" spans="1:22">
      <c r="A77" s="31"/>
      <c r="B77" s="40" t="s">
        <v>86</v>
      </c>
      <c r="C77" s="55">
        <v>200</v>
      </c>
      <c r="D77" s="55">
        <v>200</v>
      </c>
      <c r="E77" s="55">
        <v>200</v>
      </c>
      <c r="F77" s="44" t="s">
        <v>63</v>
      </c>
      <c r="G77" s="21">
        <v>768</v>
      </c>
      <c r="H77" s="53">
        <v>143</v>
      </c>
      <c r="I77" s="53">
        <v>143</v>
      </c>
      <c r="J77" s="53">
        <v>143</v>
      </c>
      <c r="K77" s="53">
        <v>100</v>
      </c>
      <c r="L77" s="53">
        <v>100</v>
      </c>
      <c r="M77" s="53">
        <v>100</v>
      </c>
      <c r="N77" s="21">
        <f t="shared" si="39"/>
        <v>109.824</v>
      </c>
      <c r="O77" s="21">
        <f t="shared" si="40"/>
        <v>109.824</v>
      </c>
      <c r="P77" s="21">
        <f t="shared" si="41"/>
        <v>109.824</v>
      </c>
      <c r="Q77" s="21">
        <f>SUM(N77:N78)</f>
        <v>111.15</v>
      </c>
      <c r="R77" s="21">
        <f t="shared" ref="R77:S77" si="43">SUM(O77:O78)</f>
        <v>111.15</v>
      </c>
      <c r="S77" s="21">
        <f t="shared" si="43"/>
        <v>111.15</v>
      </c>
      <c r="T77" s="58">
        <f>Q77*1.56</f>
        <v>173.394</v>
      </c>
      <c r="U77" s="58">
        <f>R77*1.56</f>
        <v>173.394</v>
      </c>
      <c r="V77" s="58">
        <f>S77*1.56</f>
        <v>173.394</v>
      </c>
    </row>
    <row r="78" ht="15.75" customHeight="1" spans="1:22">
      <c r="A78" s="31"/>
      <c r="B78" s="40"/>
      <c r="C78" s="55"/>
      <c r="D78" s="55"/>
      <c r="E78" s="55"/>
      <c r="F78" s="42" t="s">
        <v>28</v>
      </c>
      <c r="G78" s="21">
        <v>442</v>
      </c>
      <c r="H78" s="43">
        <v>3</v>
      </c>
      <c r="I78" s="43">
        <v>3</v>
      </c>
      <c r="J78" s="43">
        <v>3</v>
      </c>
      <c r="K78" s="43">
        <v>3</v>
      </c>
      <c r="L78" s="43">
        <v>3</v>
      </c>
      <c r="M78" s="43">
        <v>3</v>
      </c>
      <c r="N78" s="21">
        <f t="shared" si="39"/>
        <v>1.326</v>
      </c>
      <c r="O78" s="21">
        <f t="shared" si="40"/>
        <v>1.326</v>
      </c>
      <c r="P78" s="21">
        <f t="shared" si="41"/>
        <v>1.326</v>
      </c>
      <c r="Q78" s="21"/>
      <c r="R78" s="21"/>
      <c r="S78" s="21"/>
      <c r="T78" s="58"/>
      <c r="U78" s="58"/>
      <c r="V78" s="58"/>
    </row>
    <row r="79" spans="1:22">
      <c r="A79" s="31"/>
      <c r="B79" s="54" t="s">
        <v>31</v>
      </c>
      <c r="C79" s="59">
        <v>30</v>
      </c>
      <c r="D79" s="59">
        <v>50</v>
      </c>
      <c r="E79" s="59">
        <v>50</v>
      </c>
      <c r="F79" s="54" t="s">
        <v>49</v>
      </c>
      <c r="G79" s="53">
        <v>455</v>
      </c>
      <c r="H79" s="43">
        <v>30</v>
      </c>
      <c r="I79" s="43">
        <v>50</v>
      </c>
      <c r="J79" s="43">
        <v>50</v>
      </c>
      <c r="K79" s="43">
        <v>30</v>
      </c>
      <c r="L79" s="43">
        <v>50</v>
      </c>
      <c r="M79" s="43">
        <v>50</v>
      </c>
      <c r="N79" s="21">
        <f t="shared" ref="N79" si="44">H79*G79/1000</f>
        <v>13.65</v>
      </c>
      <c r="O79" s="21">
        <f t="shared" ref="O79" si="45">I79*G79/1000</f>
        <v>22.75</v>
      </c>
      <c r="P79" s="21">
        <f t="shared" ref="P79" si="46">J79*G79/1000</f>
        <v>22.75</v>
      </c>
      <c r="Q79" s="21">
        <f>SUM(N79)</f>
        <v>13.65</v>
      </c>
      <c r="R79" s="21">
        <f t="shared" ref="R79:S79" si="47">SUM(O79)</f>
        <v>22.75</v>
      </c>
      <c r="S79" s="21">
        <f t="shared" si="47"/>
        <v>22.75</v>
      </c>
      <c r="T79" s="58">
        <f>Q79*1.56</f>
        <v>21.294</v>
      </c>
      <c r="U79" s="58">
        <f>R79*1.56</f>
        <v>35.49</v>
      </c>
      <c r="V79" s="58">
        <f>S79*1.56</f>
        <v>35.49</v>
      </c>
    </row>
    <row r="80" spans="1:22">
      <c r="A80" s="31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24"/>
      <c r="O80" s="24"/>
      <c r="P80" s="24"/>
      <c r="Q80" s="24">
        <f t="shared" ref="Q80:V80" si="48">SUM(Q63:Q79)</f>
        <v>487.3138</v>
      </c>
      <c r="R80" s="24">
        <f t="shared" si="48"/>
        <v>573.2326</v>
      </c>
      <c r="S80" s="24">
        <f t="shared" si="48"/>
        <v>616.4674</v>
      </c>
      <c r="T80" s="24">
        <f t="shared" si="48"/>
        <v>760.209528</v>
      </c>
      <c r="U80" s="24">
        <f t="shared" si="48"/>
        <v>704.205848</v>
      </c>
      <c r="V80" s="24">
        <f t="shared" si="48"/>
        <v>961.689144</v>
      </c>
    </row>
    <row r="81" spans="1:22">
      <c r="A81" s="31"/>
      <c r="B81" s="37" t="s">
        <v>78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44"/>
      <c r="R81" s="57"/>
      <c r="S81" s="57"/>
      <c r="T81" s="57"/>
      <c r="U81" s="57"/>
      <c r="V81" s="57"/>
    </row>
    <row r="82" spans="1:22">
      <c r="A82" s="31"/>
      <c r="B82" s="55" t="s">
        <v>107</v>
      </c>
      <c r="C82" s="55">
        <v>60</v>
      </c>
      <c r="D82" s="55">
        <v>80</v>
      </c>
      <c r="E82" s="55">
        <v>100</v>
      </c>
      <c r="F82" s="40" t="s">
        <v>108</v>
      </c>
      <c r="G82" s="55">
        <v>207</v>
      </c>
      <c r="H82" s="55">
        <v>30</v>
      </c>
      <c r="I82" s="55">
        <v>40</v>
      </c>
      <c r="J82" s="55">
        <v>48</v>
      </c>
      <c r="K82" s="55">
        <v>26</v>
      </c>
      <c r="L82" s="55">
        <v>29</v>
      </c>
      <c r="M82" s="55">
        <v>31</v>
      </c>
      <c r="N82" s="21">
        <f t="shared" ref="N82:N104" si="49">H82*G82/1000</f>
        <v>6.21</v>
      </c>
      <c r="O82" s="21">
        <f t="shared" ref="O82:O104" si="50">I82*G82/1000</f>
        <v>8.28</v>
      </c>
      <c r="P82" s="21">
        <f t="shared" ref="P82:P104" si="51">J82*G82/1000</f>
        <v>9.936</v>
      </c>
      <c r="Q82" s="21">
        <f>SUM(N82:N85)</f>
        <v>16.021</v>
      </c>
      <c r="R82" s="21">
        <f t="shared" ref="R82:S82" si="52">SUM(O82:O85)</f>
        <v>22.184</v>
      </c>
      <c r="S82" s="21">
        <f t="shared" si="52"/>
        <v>26.489</v>
      </c>
      <c r="T82" s="58">
        <f>Q82*1.56</f>
        <v>24.99276</v>
      </c>
      <c r="U82" s="58">
        <f>R82*1.56</f>
        <v>34.60704</v>
      </c>
      <c r="V82" s="58">
        <f>S82*1.56</f>
        <v>41.32284</v>
      </c>
    </row>
    <row r="83" spans="1:22">
      <c r="A83" s="31"/>
      <c r="B83" s="37"/>
      <c r="C83" s="55"/>
      <c r="D83" s="55"/>
      <c r="E83" s="55"/>
      <c r="F83" s="40" t="s">
        <v>44</v>
      </c>
      <c r="G83" s="55">
        <v>131</v>
      </c>
      <c r="H83" s="55">
        <v>17</v>
      </c>
      <c r="I83" s="55">
        <v>19</v>
      </c>
      <c r="J83" s="55">
        <v>28</v>
      </c>
      <c r="K83" s="55">
        <v>13</v>
      </c>
      <c r="L83" s="55">
        <v>14</v>
      </c>
      <c r="M83" s="55">
        <v>22</v>
      </c>
      <c r="N83" s="21">
        <f t="shared" si="49"/>
        <v>2.227</v>
      </c>
      <c r="O83" s="21">
        <f t="shared" si="50"/>
        <v>2.489</v>
      </c>
      <c r="P83" s="21">
        <f t="shared" si="51"/>
        <v>3.668</v>
      </c>
      <c r="Q83" s="21"/>
      <c r="R83" s="21"/>
      <c r="S83" s="21"/>
      <c r="T83" s="58"/>
      <c r="U83" s="58"/>
      <c r="V83" s="58"/>
    </row>
    <row r="84" spans="1:22">
      <c r="A84" s="31"/>
      <c r="B84" s="37"/>
      <c r="C84" s="55"/>
      <c r="D84" s="55"/>
      <c r="E84" s="55"/>
      <c r="F84" s="40" t="s">
        <v>109</v>
      </c>
      <c r="G84" s="55">
        <v>147</v>
      </c>
      <c r="H84" s="55">
        <v>35</v>
      </c>
      <c r="I84" s="55">
        <v>50</v>
      </c>
      <c r="J84" s="55">
        <v>60</v>
      </c>
      <c r="K84" s="55">
        <v>28</v>
      </c>
      <c r="L84" s="55">
        <v>33</v>
      </c>
      <c r="M84" s="55">
        <v>42</v>
      </c>
      <c r="N84" s="21">
        <f t="shared" si="49"/>
        <v>5.145</v>
      </c>
      <c r="O84" s="21">
        <f t="shared" si="50"/>
        <v>7.35</v>
      </c>
      <c r="P84" s="21">
        <f t="shared" si="51"/>
        <v>8.82</v>
      </c>
      <c r="Q84" s="21"/>
      <c r="R84" s="21"/>
      <c r="S84" s="21"/>
      <c r="T84" s="58"/>
      <c r="U84" s="58"/>
      <c r="V84" s="58"/>
    </row>
    <row r="85" spans="1:22">
      <c r="A85" s="31"/>
      <c r="B85" s="37"/>
      <c r="C85" s="55"/>
      <c r="D85" s="55"/>
      <c r="E85" s="55"/>
      <c r="F85" s="99" t="s">
        <v>21</v>
      </c>
      <c r="G85" s="21">
        <v>813</v>
      </c>
      <c r="H85" s="55">
        <v>3</v>
      </c>
      <c r="I85" s="55">
        <v>5</v>
      </c>
      <c r="J85" s="55">
        <v>5</v>
      </c>
      <c r="K85" s="55">
        <v>3</v>
      </c>
      <c r="L85" s="55">
        <v>5</v>
      </c>
      <c r="M85" s="55">
        <v>5</v>
      </c>
      <c r="N85" s="21">
        <f t="shared" si="49"/>
        <v>2.439</v>
      </c>
      <c r="O85" s="21">
        <f t="shared" si="50"/>
        <v>4.065</v>
      </c>
      <c r="P85" s="21">
        <f t="shared" si="51"/>
        <v>4.065</v>
      </c>
      <c r="Q85" s="21"/>
      <c r="R85" s="21"/>
      <c r="S85" s="21"/>
      <c r="T85" s="58"/>
      <c r="U85" s="58"/>
      <c r="V85" s="58"/>
    </row>
    <row r="86" spans="1:22">
      <c r="A86" s="31"/>
      <c r="B86" s="40" t="s">
        <v>132</v>
      </c>
      <c r="C86" s="41" t="s">
        <v>16</v>
      </c>
      <c r="D86" s="41" t="s">
        <v>18</v>
      </c>
      <c r="E86" s="41" t="s">
        <v>111</v>
      </c>
      <c r="F86" s="42" t="s">
        <v>112</v>
      </c>
      <c r="G86" s="21">
        <v>5700</v>
      </c>
      <c r="H86" s="43">
        <v>50</v>
      </c>
      <c r="I86" s="43">
        <v>65</v>
      </c>
      <c r="J86" s="43">
        <v>80</v>
      </c>
      <c r="K86" s="43">
        <v>47</v>
      </c>
      <c r="L86" s="43">
        <v>58</v>
      </c>
      <c r="M86" s="43">
        <v>69</v>
      </c>
      <c r="N86" s="21">
        <f t="shared" si="49"/>
        <v>285</v>
      </c>
      <c r="O86" s="21">
        <f t="shared" si="50"/>
        <v>370.5</v>
      </c>
      <c r="P86" s="21">
        <f t="shared" si="51"/>
        <v>456</v>
      </c>
      <c r="Q86" s="21">
        <f>SUM(N86:N91)</f>
        <v>300.4908</v>
      </c>
      <c r="R86" s="21">
        <f>SUM(O86:O91)</f>
        <v>390.0848</v>
      </c>
      <c r="S86" s="21">
        <f>SUM(P86:P91)</f>
        <v>479.7012</v>
      </c>
      <c r="T86" s="21">
        <f>Q86*1.56</f>
        <v>468.765648</v>
      </c>
      <c r="U86" s="21">
        <f>R86*1.56</f>
        <v>608.532288</v>
      </c>
      <c r="V86" s="21">
        <f>S86*1.56</f>
        <v>748.333872</v>
      </c>
    </row>
    <row r="87" spans="1:22">
      <c r="A87" s="31"/>
      <c r="B87" s="40"/>
      <c r="C87" s="41"/>
      <c r="D87" s="41"/>
      <c r="E87" s="41"/>
      <c r="F87" s="42" t="s">
        <v>133</v>
      </c>
      <c r="G87" s="21">
        <v>667</v>
      </c>
      <c r="H87" s="43">
        <v>16</v>
      </c>
      <c r="I87" s="43">
        <v>20</v>
      </c>
      <c r="J87" s="43">
        <v>24</v>
      </c>
      <c r="K87" s="43">
        <v>16</v>
      </c>
      <c r="L87" s="43">
        <v>20</v>
      </c>
      <c r="M87" s="43">
        <v>24</v>
      </c>
      <c r="N87" s="21">
        <f t="shared" si="49"/>
        <v>10.672</v>
      </c>
      <c r="O87" s="21">
        <f t="shared" si="50"/>
        <v>13.34</v>
      </c>
      <c r="P87" s="21">
        <f t="shared" si="51"/>
        <v>16.008</v>
      </c>
      <c r="Q87" s="21"/>
      <c r="R87" s="21"/>
      <c r="S87" s="21"/>
      <c r="T87" s="21"/>
      <c r="U87" s="21"/>
      <c r="V87" s="21"/>
    </row>
    <row r="88" spans="1:22">
      <c r="A88" s="31"/>
      <c r="B88" s="40"/>
      <c r="C88" s="41"/>
      <c r="D88" s="41"/>
      <c r="E88" s="41"/>
      <c r="F88" s="44" t="s">
        <v>22</v>
      </c>
      <c r="G88" s="21">
        <v>131</v>
      </c>
      <c r="H88" s="43">
        <v>10</v>
      </c>
      <c r="I88" s="43">
        <v>12</v>
      </c>
      <c r="J88" s="43">
        <v>15</v>
      </c>
      <c r="K88" s="43">
        <v>8</v>
      </c>
      <c r="L88" s="43">
        <v>10</v>
      </c>
      <c r="M88" s="43">
        <v>12</v>
      </c>
      <c r="N88" s="21">
        <f t="shared" si="49"/>
        <v>1.31</v>
      </c>
      <c r="O88" s="21">
        <f t="shared" si="50"/>
        <v>1.572</v>
      </c>
      <c r="P88" s="21">
        <f t="shared" si="51"/>
        <v>1.965</v>
      </c>
      <c r="Q88" s="21"/>
      <c r="R88" s="21"/>
      <c r="S88" s="21"/>
      <c r="T88" s="21"/>
      <c r="U88" s="21"/>
      <c r="V88" s="21"/>
    </row>
    <row r="89" spans="1:22">
      <c r="A89" s="31"/>
      <c r="B89" s="40"/>
      <c r="C89" s="41"/>
      <c r="D89" s="41"/>
      <c r="E89" s="41"/>
      <c r="F89" s="44" t="s">
        <v>23</v>
      </c>
      <c r="G89" s="21">
        <v>117</v>
      </c>
      <c r="H89" s="43">
        <v>9</v>
      </c>
      <c r="I89" s="43">
        <v>12</v>
      </c>
      <c r="J89" s="43">
        <v>14</v>
      </c>
      <c r="K89" s="43">
        <v>8</v>
      </c>
      <c r="L89" s="43">
        <v>10</v>
      </c>
      <c r="M89" s="43">
        <v>12</v>
      </c>
      <c r="N89" s="21">
        <f t="shared" si="49"/>
        <v>1.053</v>
      </c>
      <c r="O89" s="21">
        <f t="shared" si="50"/>
        <v>1.404</v>
      </c>
      <c r="P89" s="21">
        <f t="shared" si="51"/>
        <v>1.638</v>
      </c>
      <c r="Q89" s="21"/>
      <c r="R89" s="21"/>
      <c r="S89" s="21"/>
      <c r="T89" s="21"/>
      <c r="U89" s="21"/>
      <c r="V89" s="21"/>
    </row>
    <row r="90" spans="1:22">
      <c r="A90" s="31"/>
      <c r="B90" s="40"/>
      <c r="C90" s="41"/>
      <c r="D90" s="41"/>
      <c r="E90" s="41"/>
      <c r="F90" s="44" t="s">
        <v>21</v>
      </c>
      <c r="G90" s="21">
        <v>813</v>
      </c>
      <c r="H90" s="43">
        <v>3</v>
      </c>
      <c r="I90" s="43">
        <v>4</v>
      </c>
      <c r="J90" s="43">
        <v>5</v>
      </c>
      <c r="K90" s="43">
        <v>5</v>
      </c>
      <c r="L90" s="43">
        <v>5</v>
      </c>
      <c r="M90" s="43">
        <v>7</v>
      </c>
      <c r="N90" s="21">
        <f t="shared" si="49"/>
        <v>2.439</v>
      </c>
      <c r="O90" s="21">
        <f t="shared" si="50"/>
        <v>3.252</v>
      </c>
      <c r="P90" s="21">
        <f t="shared" si="51"/>
        <v>4.065</v>
      </c>
      <c r="Q90" s="21"/>
      <c r="R90" s="21"/>
      <c r="S90" s="21"/>
      <c r="T90" s="21"/>
      <c r="U90" s="21"/>
      <c r="V90" s="21"/>
    </row>
    <row r="91" ht="15.75" spans="1:22">
      <c r="A91" s="31"/>
      <c r="B91" s="40"/>
      <c r="C91" s="41"/>
      <c r="D91" s="41"/>
      <c r="E91" s="41"/>
      <c r="F91" s="45" t="s">
        <v>24</v>
      </c>
      <c r="G91" s="21">
        <v>84</v>
      </c>
      <c r="H91" s="46">
        <v>0.2</v>
      </c>
      <c r="I91" s="46">
        <v>0.2</v>
      </c>
      <c r="J91" s="46">
        <v>0.3</v>
      </c>
      <c r="K91" s="46">
        <v>0.2</v>
      </c>
      <c r="L91" s="46">
        <v>0.2</v>
      </c>
      <c r="M91" s="46">
        <v>0.3</v>
      </c>
      <c r="N91" s="21">
        <f t="shared" si="49"/>
        <v>0.0168</v>
      </c>
      <c r="O91" s="21">
        <f t="shared" si="50"/>
        <v>0.0168</v>
      </c>
      <c r="P91" s="21">
        <f t="shared" si="51"/>
        <v>0.0252</v>
      </c>
      <c r="Q91" s="21"/>
      <c r="R91" s="21"/>
      <c r="S91" s="21"/>
      <c r="T91" s="21"/>
      <c r="U91" s="21"/>
      <c r="V91" s="21"/>
    </row>
    <row r="92" spans="1:22">
      <c r="A92" s="31"/>
      <c r="B92" s="78" t="s">
        <v>134</v>
      </c>
      <c r="C92" s="79">
        <v>50</v>
      </c>
      <c r="D92" s="79">
        <v>50</v>
      </c>
      <c r="E92" s="79">
        <v>50</v>
      </c>
      <c r="F92" s="78" t="s">
        <v>69</v>
      </c>
      <c r="G92" s="68">
        <v>361</v>
      </c>
      <c r="H92" s="81">
        <v>30</v>
      </c>
      <c r="I92" s="81">
        <v>30</v>
      </c>
      <c r="J92" s="81">
        <v>30</v>
      </c>
      <c r="K92" s="81">
        <v>30</v>
      </c>
      <c r="L92" s="81">
        <v>30</v>
      </c>
      <c r="M92" s="81">
        <v>30</v>
      </c>
      <c r="N92" s="68">
        <f t="shared" si="49"/>
        <v>10.83</v>
      </c>
      <c r="O92" s="68">
        <f t="shared" si="50"/>
        <v>10.83</v>
      </c>
      <c r="P92" s="68">
        <f t="shared" si="51"/>
        <v>10.83</v>
      </c>
      <c r="Q92" s="68">
        <f>SUM(N92:N102)</f>
        <v>54.9228</v>
      </c>
      <c r="R92" s="68">
        <f>SUM(O92:O102)</f>
        <v>54.9228</v>
      </c>
      <c r="S92" s="68">
        <f>SUM(P92:P102)</f>
        <v>54.9228</v>
      </c>
      <c r="T92" s="69">
        <f>Q92*1.56</f>
        <v>85.679568</v>
      </c>
      <c r="U92" s="69">
        <f>R92*1.56</f>
        <v>85.679568</v>
      </c>
      <c r="V92" s="69">
        <f>S92*1.56</f>
        <v>85.679568</v>
      </c>
    </row>
    <row r="93" ht="30" spans="1:22">
      <c r="A93" s="31"/>
      <c r="B93" s="78"/>
      <c r="C93" s="79"/>
      <c r="D93" s="79"/>
      <c r="E93" s="79"/>
      <c r="F93" s="78" t="s">
        <v>70</v>
      </c>
      <c r="G93" s="68">
        <v>361</v>
      </c>
      <c r="H93" s="81">
        <v>2</v>
      </c>
      <c r="I93" s="81">
        <v>2</v>
      </c>
      <c r="J93" s="81">
        <v>2</v>
      </c>
      <c r="K93" s="81">
        <v>2</v>
      </c>
      <c r="L93" s="81">
        <v>2</v>
      </c>
      <c r="M93" s="81">
        <v>2</v>
      </c>
      <c r="N93" s="68">
        <f t="shared" si="49"/>
        <v>0.722</v>
      </c>
      <c r="O93" s="68">
        <f t="shared" si="50"/>
        <v>0.722</v>
      </c>
      <c r="P93" s="68">
        <f t="shared" si="51"/>
        <v>0.722</v>
      </c>
      <c r="Q93" s="68"/>
      <c r="R93" s="68"/>
      <c r="S93" s="68"/>
      <c r="T93" s="69"/>
      <c r="U93" s="69"/>
      <c r="V93" s="69"/>
    </row>
    <row r="94" spans="1:22">
      <c r="A94" s="31"/>
      <c r="B94" s="78"/>
      <c r="C94" s="79"/>
      <c r="D94" s="79"/>
      <c r="E94" s="79"/>
      <c r="F94" s="78" t="s">
        <v>28</v>
      </c>
      <c r="G94" s="68">
        <v>442</v>
      </c>
      <c r="H94" s="81">
        <v>4</v>
      </c>
      <c r="I94" s="81">
        <v>4</v>
      </c>
      <c r="J94" s="81">
        <v>4</v>
      </c>
      <c r="K94" s="81">
        <v>4</v>
      </c>
      <c r="L94" s="81">
        <v>4</v>
      </c>
      <c r="M94" s="81">
        <v>4</v>
      </c>
      <c r="N94" s="68">
        <f t="shared" si="49"/>
        <v>1.768</v>
      </c>
      <c r="O94" s="68">
        <f t="shared" si="50"/>
        <v>1.768</v>
      </c>
      <c r="P94" s="68">
        <f t="shared" si="51"/>
        <v>1.768</v>
      </c>
      <c r="Q94" s="68"/>
      <c r="R94" s="68"/>
      <c r="S94" s="68"/>
      <c r="T94" s="69"/>
      <c r="U94" s="69"/>
      <c r="V94" s="69"/>
    </row>
    <row r="95" spans="1:22">
      <c r="A95" s="31"/>
      <c r="B95" s="78"/>
      <c r="C95" s="79"/>
      <c r="D95" s="79"/>
      <c r="E95" s="79"/>
      <c r="F95" s="78" t="s">
        <v>71</v>
      </c>
      <c r="G95" s="68">
        <v>4145</v>
      </c>
      <c r="H95" s="81">
        <v>1</v>
      </c>
      <c r="I95" s="81">
        <v>1</v>
      </c>
      <c r="J95" s="81">
        <v>1</v>
      </c>
      <c r="K95" s="81">
        <v>1</v>
      </c>
      <c r="L95" s="81">
        <v>1</v>
      </c>
      <c r="M95" s="81">
        <v>1</v>
      </c>
      <c r="N95" s="68">
        <f t="shared" si="49"/>
        <v>4.145</v>
      </c>
      <c r="O95" s="68">
        <f t="shared" si="50"/>
        <v>4.145</v>
      </c>
      <c r="P95" s="68">
        <f t="shared" si="51"/>
        <v>4.145</v>
      </c>
      <c r="Q95" s="68"/>
      <c r="R95" s="68"/>
      <c r="S95" s="68"/>
      <c r="T95" s="69"/>
      <c r="U95" s="69"/>
      <c r="V95" s="69"/>
    </row>
    <row r="96" spans="1:22">
      <c r="A96" s="31"/>
      <c r="B96" s="78"/>
      <c r="C96" s="79"/>
      <c r="D96" s="79"/>
      <c r="E96" s="79"/>
      <c r="F96" s="78" t="s">
        <v>72</v>
      </c>
      <c r="G96" s="68">
        <v>553</v>
      </c>
      <c r="H96" s="81">
        <v>5</v>
      </c>
      <c r="I96" s="81">
        <v>5</v>
      </c>
      <c r="J96" s="81">
        <v>5</v>
      </c>
      <c r="K96" s="81">
        <v>5</v>
      </c>
      <c r="L96" s="81">
        <v>5</v>
      </c>
      <c r="M96" s="81">
        <v>5</v>
      </c>
      <c r="N96" s="68">
        <f t="shared" si="49"/>
        <v>2.765</v>
      </c>
      <c r="O96" s="68">
        <f t="shared" si="50"/>
        <v>2.765</v>
      </c>
      <c r="P96" s="68">
        <f t="shared" si="51"/>
        <v>2.765</v>
      </c>
      <c r="Q96" s="68"/>
      <c r="R96" s="68"/>
      <c r="S96" s="68"/>
      <c r="T96" s="69"/>
      <c r="U96" s="69"/>
      <c r="V96" s="69"/>
    </row>
    <row r="97" spans="1:22">
      <c r="A97" s="31"/>
      <c r="B97" s="78"/>
      <c r="C97" s="79"/>
      <c r="D97" s="79"/>
      <c r="E97" s="79"/>
      <c r="F97" s="78" t="s">
        <v>73</v>
      </c>
      <c r="G97" s="68">
        <v>494</v>
      </c>
      <c r="H97" s="81">
        <v>9</v>
      </c>
      <c r="I97" s="81">
        <v>9</v>
      </c>
      <c r="J97" s="81">
        <v>9</v>
      </c>
      <c r="K97" s="81">
        <v>9</v>
      </c>
      <c r="L97" s="81">
        <v>9</v>
      </c>
      <c r="M97" s="81">
        <v>9</v>
      </c>
      <c r="N97" s="68">
        <f t="shared" si="49"/>
        <v>4.446</v>
      </c>
      <c r="O97" s="68">
        <f t="shared" si="50"/>
        <v>4.446</v>
      </c>
      <c r="P97" s="68">
        <f t="shared" si="51"/>
        <v>4.446</v>
      </c>
      <c r="Q97" s="68"/>
      <c r="R97" s="68"/>
      <c r="S97" s="68"/>
      <c r="T97" s="69"/>
      <c r="U97" s="69"/>
      <c r="V97" s="69"/>
    </row>
    <row r="98" spans="1:22">
      <c r="A98" s="31"/>
      <c r="B98" s="78"/>
      <c r="C98" s="79"/>
      <c r="D98" s="79"/>
      <c r="E98" s="79"/>
      <c r="F98" s="78" t="s">
        <v>115</v>
      </c>
      <c r="G98" s="68">
        <v>1793</v>
      </c>
      <c r="H98" s="81">
        <v>13</v>
      </c>
      <c r="I98" s="81">
        <v>13</v>
      </c>
      <c r="J98" s="81">
        <v>13</v>
      </c>
      <c r="K98" s="81">
        <v>13</v>
      </c>
      <c r="L98" s="81">
        <v>13</v>
      </c>
      <c r="M98" s="81">
        <v>13</v>
      </c>
      <c r="N98" s="68">
        <f t="shared" si="49"/>
        <v>23.309</v>
      </c>
      <c r="O98" s="68">
        <f t="shared" si="50"/>
        <v>23.309</v>
      </c>
      <c r="P98" s="68">
        <f t="shared" si="51"/>
        <v>23.309</v>
      </c>
      <c r="Q98" s="68"/>
      <c r="R98" s="68"/>
      <c r="S98" s="68"/>
      <c r="T98" s="69"/>
      <c r="U98" s="69"/>
      <c r="V98" s="69"/>
    </row>
    <row r="99" spans="1:22">
      <c r="A99" s="31"/>
      <c r="B99" s="78"/>
      <c r="C99" s="79"/>
      <c r="D99" s="79"/>
      <c r="E99" s="79"/>
      <c r="F99" s="78" t="s">
        <v>74</v>
      </c>
      <c r="G99" s="68">
        <v>6188</v>
      </c>
      <c r="H99" s="81">
        <v>1</v>
      </c>
      <c r="I99" s="81">
        <v>1</v>
      </c>
      <c r="J99" s="81">
        <v>1</v>
      </c>
      <c r="K99" s="81">
        <v>1</v>
      </c>
      <c r="L99" s="81">
        <v>1</v>
      </c>
      <c r="M99" s="81">
        <v>1</v>
      </c>
      <c r="N99" s="68">
        <f t="shared" si="49"/>
        <v>6.188</v>
      </c>
      <c r="O99" s="68">
        <f t="shared" si="50"/>
        <v>6.188</v>
      </c>
      <c r="P99" s="68">
        <f t="shared" si="51"/>
        <v>6.188</v>
      </c>
      <c r="Q99" s="68"/>
      <c r="R99" s="68"/>
      <c r="S99" s="68"/>
      <c r="T99" s="69"/>
      <c r="U99" s="69"/>
      <c r="V99" s="69"/>
    </row>
    <row r="100" spans="1:22">
      <c r="A100" s="31"/>
      <c r="B100" s="78"/>
      <c r="C100" s="79"/>
      <c r="D100" s="79"/>
      <c r="E100" s="79"/>
      <c r="F100" s="78" t="s">
        <v>67</v>
      </c>
      <c r="G100" s="68">
        <v>84</v>
      </c>
      <c r="H100" s="85">
        <v>0.2</v>
      </c>
      <c r="I100" s="85">
        <v>0.2</v>
      </c>
      <c r="J100" s="85">
        <v>0.2</v>
      </c>
      <c r="K100" s="85">
        <v>0.2</v>
      </c>
      <c r="L100" s="85">
        <v>0.2</v>
      </c>
      <c r="M100" s="85">
        <v>0.2</v>
      </c>
      <c r="N100" s="68">
        <f t="shared" si="49"/>
        <v>0.0168</v>
      </c>
      <c r="O100" s="68">
        <f t="shared" si="50"/>
        <v>0.0168</v>
      </c>
      <c r="P100" s="68">
        <f t="shared" si="51"/>
        <v>0.0168</v>
      </c>
      <c r="Q100" s="68"/>
      <c r="R100" s="68"/>
      <c r="S100" s="68"/>
      <c r="T100" s="69"/>
      <c r="U100" s="69"/>
      <c r="V100" s="69"/>
    </row>
    <row r="101" spans="1:22">
      <c r="A101" s="31"/>
      <c r="B101" s="78"/>
      <c r="C101" s="79"/>
      <c r="D101" s="79"/>
      <c r="E101" s="79"/>
      <c r="F101" s="78" t="s">
        <v>75</v>
      </c>
      <c r="G101" s="68">
        <v>6000</v>
      </c>
      <c r="H101" s="68">
        <v>0.03</v>
      </c>
      <c r="I101" s="68">
        <v>0.03</v>
      </c>
      <c r="J101" s="68">
        <v>0.03</v>
      </c>
      <c r="K101" s="68">
        <v>0.03</v>
      </c>
      <c r="L101" s="68">
        <v>0.03</v>
      </c>
      <c r="M101" s="68">
        <v>0.03</v>
      </c>
      <c r="N101" s="68">
        <f t="shared" si="49"/>
        <v>0.18</v>
      </c>
      <c r="O101" s="68">
        <f t="shared" si="50"/>
        <v>0.18</v>
      </c>
      <c r="P101" s="68">
        <f t="shared" si="51"/>
        <v>0.18</v>
      </c>
      <c r="Q101" s="68"/>
      <c r="R101" s="68"/>
      <c r="S101" s="68"/>
      <c r="T101" s="69"/>
      <c r="U101" s="69"/>
      <c r="V101" s="69"/>
    </row>
    <row r="102" spans="1:22">
      <c r="A102" s="31"/>
      <c r="B102" s="78"/>
      <c r="C102" s="79"/>
      <c r="D102" s="79"/>
      <c r="E102" s="79"/>
      <c r="F102" s="78" t="s">
        <v>72</v>
      </c>
      <c r="G102" s="68">
        <v>553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81">
        <v>1</v>
      </c>
      <c r="N102" s="68">
        <f t="shared" si="49"/>
        <v>0.553</v>
      </c>
      <c r="O102" s="68">
        <f t="shared" si="50"/>
        <v>0.553</v>
      </c>
      <c r="P102" s="68">
        <f t="shared" si="51"/>
        <v>0.553</v>
      </c>
      <c r="Q102" s="68"/>
      <c r="R102" s="68"/>
      <c r="S102" s="68"/>
      <c r="T102" s="69"/>
      <c r="U102" s="69"/>
      <c r="V102" s="69"/>
    </row>
    <row r="103" spans="1:22">
      <c r="A103" s="31"/>
      <c r="B103" s="40" t="s">
        <v>86</v>
      </c>
      <c r="C103" s="55">
        <v>200</v>
      </c>
      <c r="D103" s="55">
        <v>200</v>
      </c>
      <c r="E103" s="55">
        <v>200</v>
      </c>
      <c r="F103" s="44" t="s">
        <v>63</v>
      </c>
      <c r="G103" s="21">
        <v>768</v>
      </c>
      <c r="H103" s="53">
        <v>143</v>
      </c>
      <c r="I103" s="53">
        <v>143</v>
      </c>
      <c r="J103" s="53">
        <v>143</v>
      </c>
      <c r="K103" s="53">
        <v>100</v>
      </c>
      <c r="L103" s="53">
        <v>100</v>
      </c>
      <c r="M103" s="53">
        <v>100</v>
      </c>
      <c r="N103" s="21">
        <f t="shared" si="49"/>
        <v>109.824</v>
      </c>
      <c r="O103" s="21">
        <f t="shared" si="50"/>
        <v>109.824</v>
      </c>
      <c r="P103" s="21">
        <f t="shared" si="51"/>
        <v>109.824</v>
      </c>
      <c r="Q103" s="21">
        <f>SUM(N103:N104)</f>
        <v>111.15</v>
      </c>
      <c r="R103" s="21">
        <f t="shared" ref="R103:S103" si="53">SUM(O103:O104)</f>
        <v>111.15</v>
      </c>
      <c r="S103" s="21">
        <f t="shared" si="53"/>
        <v>111.15</v>
      </c>
      <c r="T103" s="58">
        <f>Q103*1.56</f>
        <v>173.394</v>
      </c>
      <c r="U103" s="58">
        <f>R103*1.56</f>
        <v>173.394</v>
      </c>
      <c r="V103" s="58">
        <f>S103*1.56</f>
        <v>173.394</v>
      </c>
    </row>
    <row r="104" spans="1:22">
      <c r="A104" s="31"/>
      <c r="B104" s="40"/>
      <c r="C104" s="55"/>
      <c r="D104" s="55"/>
      <c r="E104" s="55"/>
      <c r="F104" s="42" t="s">
        <v>28</v>
      </c>
      <c r="G104" s="21">
        <v>442</v>
      </c>
      <c r="H104" s="43">
        <v>3</v>
      </c>
      <c r="I104" s="43">
        <v>3</v>
      </c>
      <c r="J104" s="43">
        <v>3</v>
      </c>
      <c r="K104" s="43">
        <v>3</v>
      </c>
      <c r="L104" s="43">
        <v>3</v>
      </c>
      <c r="M104" s="43">
        <v>3</v>
      </c>
      <c r="N104" s="21">
        <f t="shared" si="49"/>
        <v>1.326</v>
      </c>
      <c r="O104" s="21">
        <f t="shared" si="50"/>
        <v>1.326</v>
      </c>
      <c r="P104" s="21">
        <f t="shared" si="51"/>
        <v>1.326</v>
      </c>
      <c r="Q104" s="21"/>
      <c r="R104" s="21"/>
      <c r="S104" s="21"/>
      <c r="T104" s="58"/>
      <c r="U104" s="58"/>
      <c r="V104" s="58"/>
    </row>
    <row r="105" spans="1:22">
      <c r="A105" s="31"/>
      <c r="B105" s="54" t="s">
        <v>31</v>
      </c>
      <c r="C105" s="59">
        <v>30</v>
      </c>
      <c r="D105" s="59">
        <v>50</v>
      </c>
      <c r="E105" s="59">
        <v>50</v>
      </c>
      <c r="F105" s="54" t="s">
        <v>49</v>
      </c>
      <c r="G105" s="21">
        <v>455</v>
      </c>
      <c r="H105" s="43">
        <v>30</v>
      </c>
      <c r="I105" s="43">
        <v>50</v>
      </c>
      <c r="J105" s="43">
        <v>50</v>
      </c>
      <c r="K105" s="43">
        <v>30</v>
      </c>
      <c r="L105" s="43">
        <v>50</v>
      </c>
      <c r="M105" s="43">
        <v>50</v>
      </c>
      <c r="N105" s="21">
        <f t="shared" ref="N105" si="54">H105*G105/1000</f>
        <v>13.65</v>
      </c>
      <c r="O105" s="21">
        <f t="shared" ref="O105" si="55">I105*G105/1000</f>
        <v>22.75</v>
      </c>
      <c r="P105" s="21">
        <f t="shared" ref="P105" si="56">J105*G105/1000</f>
        <v>22.75</v>
      </c>
      <c r="Q105" s="21">
        <f>SUM(N105)</f>
        <v>13.65</v>
      </c>
      <c r="R105" s="21">
        <f t="shared" ref="R105:S105" si="57">SUM(O105)</f>
        <v>22.75</v>
      </c>
      <c r="S105" s="21">
        <f t="shared" si="57"/>
        <v>22.75</v>
      </c>
      <c r="T105" s="21">
        <f>Q105*1.56</f>
        <v>21.294</v>
      </c>
      <c r="U105" s="21">
        <f>R105*1.56</f>
        <v>35.49</v>
      </c>
      <c r="V105" s="21">
        <f>S105*1.56</f>
        <v>35.49</v>
      </c>
    </row>
    <row r="106" spans="1:22">
      <c r="A106" s="3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90">
        <f t="shared" ref="Q106:V106" si="58">SUM(Q94:Q105)</f>
        <v>124.8</v>
      </c>
      <c r="R106" s="90">
        <f t="shared" si="58"/>
        <v>133.9</v>
      </c>
      <c r="S106" s="90">
        <f t="shared" si="58"/>
        <v>133.9</v>
      </c>
      <c r="T106" s="90">
        <f t="shared" si="58"/>
        <v>194.688</v>
      </c>
      <c r="U106" s="90">
        <f t="shared" si="58"/>
        <v>208.884</v>
      </c>
      <c r="V106" s="90">
        <f t="shared" si="58"/>
        <v>208.884</v>
      </c>
    </row>
    <row r="107" ht="15.75" spans="1:22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1"/>
      <c r="R107" s="31"/>
      <c r="S107" s="31"/>
      <c r="T107" s="31"/>
      <c r="U107" s="31"/>
      <c r="V107" s="31"/>
    </row>
    <row r="108" ht="15.75" spans="1:22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1"/>
      <c r="R108" s="31"/>
      <c r="S108" s="31"/>
      <c r="T108" s="31"/>
      <c r="U108" s="31"/>
      <c r="V108" s="31"/>
    </row>
    <row r="109" spans="1:1">
      <c r="A109" s="31"/>
    </row>
    <row r="110" spans="1:1">
      <c r="A110" s="31"/>
    </row>
    <row r="111" spans="1:1">
      <c r="A111" s="31"/>
    </row>
    <row r="112" ht="15.75" spans="1:22">
      <c r="A112" s="3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1"/>
      <c r="R112" s="31"/>
      <c r="S112" s="31"/>
      <c r="T112" s="31"/>
      <c r="U112" s="31"/>
      <c r="V112" s="31"/>
    </row>
    <row r="113" ht="15.75" spans="2:17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9"/>
    </row>
    <row r="114" ht="15.75" spans="2:17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9"/>
    </row>
    <row r="115" ht="15.75" spans="2:17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9"/>
    </row>
    <row r="116" spans="2:17"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</row>
  </sheetData>
  <mergeCells count="194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1:P21"/>
    <mergeCell ref="B22:V22"/>
    <mergeCell ref="B44:P44"/>
    <mergeCell ref="B45:V45"/>
    <mergeCell ref="B61:P61"/>
    <mergeCell ref="B62:P62"/>
    <mergeCell ref="B81:P81"/>
    <mergeCell ref="B106:P106"/>
    <mergeCell ref="B6:B7"/>
    <mergeCell ref="B10:B15"/>
    <mergeCell ref="B16:B18"/>
    <mergeCell ref="B23:B27"/>
    <mergeCell ref="B28:B33"/>
    <mergeCell ref="B34:B36"/>
    <mergeCell ref="B37:B40"/>
    <mergeCell ref="B41:B42"/>
    <mergeCell ref="B46:B50"/>
    <mergeCell ref="B51:B55"/>
    <mergeCell ref="B56:B58"/>
    <mergeCell ref="B63:B68"/>
    <mergeCell ref="B69:B73"/>
    <mergeCell ref="B74:B76"/>
    <mergeCell ref="B77:B78"/>
    <mergeCell ref="B82:B85"/>
    <mergeCell ref="B86:B91"/>
    <mergeCell ref="B92:B102"/>
    <mergeCell ref="B103:B104"/>
    <mergeCell ref="C10:C15"/>
    <mergeCell ref="C16:C18"/>
    <mergeCell ref="C23:C27"/>
    <mergeCell ref="C28:C33"/>
    <mergeCell ref="C34:C36"/>
    <mergeCell ref="C37:C40"/>
    <mergeCell ref="C41:C42"/>
    <mergeCell ref="C46:C50"/>
    <mergeCell ref="C51:C55"/>
    <mergeCell ref="C56:C58"/>
    <mergeCell ref="C63:C68"/>
    <mergeCell ref="C69:C73"/>
    <mergeCell ref="C74:C76"/>
    <mergeCell ref="C77:C78"/>
    <mergeCell ref="C82:C85"/>
    <mergeCell ref="C86:C91"/>
    <mergeCell ref="C92:C102"/>
    <mergeCell ref="C103:C104"/>
    <mergeCell ref="D10:D15"/>
    <mergeCell ref="D16:D18"/>
    <mergeCell ref="D23:D27"/>
    <mergeCell ref="D28:D33"/>
    <mergeCell ref="D34:D36"/>
    <mergeCell ref="D37:D40"/>
    <mergeCell ref="D41:D42"/>
    <mergeCell ref="D46:D50"/>
    <mergeCell ref="D51:D55"/>
    <mergeCell ref="D56:D58"/>
    <mergeCell ref="D63:D68"/>
    <mergeCell ref="D69:D73"/>
    <mergeCell ref="D74:D76"/>
    <mergeCell ref="D77:D78"/>
    <mergeCell ref="D82:D85"/>
    <mergeCell ref="D86:D91"/>
    <mergeCell ref="D92:D102"/>
    <mergeCell ref="D103:D104"/>
    <mergeCell ref="E10:E15"/>
    <mergeCell ref="E16:E18"/>
    <mergeCell ref="E23:E27"/>
    <mergeCell ref="E28:E33"/>
    <mergeCell ref="E34:E36"/>
    <mergeCell ref="E37:E40"/>
    <mergeCell ref="E41:E42"/>
    <mergeCell ref="E46:E50"/>
    <mergeCell ref="E51:E55"/>
    <mergeCell ref="E56:E58"/>
    <mergeCell ref="E63:E68"/>
    <mergeCell ref="E69:E73"/>
    <mergeCell ref="E74:E76"/>
    <mergeCell ref="E77:E78"/>
    <mergeCell ref="E82:E85"/>
    <mergeCell ref="E86:E91"/>
    <mergeCell ref="E92:E102"/>
    <mergeCell ref="E103:E104"/>
    <mergeCell ref="F6:F7"/>
    <mergeCell ref="G6:G7"/>
    <mergeCell ref="Q10:Q15"/>
    <mergeCell ref="Q16:Q18"/>
    <mergeCell ref="Q23:Q27"/>
    <mergeCell ref="Q28:Q33"/>
    <mergeCell ref="Q34:Q36"/>
    <mergeCell ref="Q37:Q40"/>
    <mergeCell ref="Q41:Q42"/>
    <mergeCell ref="Q46:Q50"/>
    <mergeCell ref="Q56:Q58"/>
    <mergeCell ref="Q63:Q67"/>
    <mergeCell ref="Q68:Q73"/>
    <mergeCell ref="Q74:Q76"/>
    <mergeCell ref="Q77:Q78"/>
    <mergeCell ref="Q82:Q85"/>
    <mergeCell ref="Q86:Q91"/>
    <mergeCell ref="Q92:Q102"/>
    <mergeCell ref="Q103:Q104"/>
    <mergeCell ref="R10:R15"/>
    <mergeCell ref="R16:R18"/>
    <mergeCell ref="R23:R27"/>
    <mergeCell ref="R28:R33"/>
    <mergeCell ref="R34:R36"/>
    <mergeCell ref="R37:R40"/>
    <mergeCell ref="R41:R42"/>
    <mergeCell ref="R46:R50"/>
    <mergeCell ref="R56:R58"/>
    <mergeCell ref="R63:R67"/>
    <mergeCell ref="R68:R73"/>
    <mergeCell ref="R74:R76"/>
    <mergeCell ref="R77:R78"/>
    <mergeCell ref="R82:R85"/>
    <mergeCell ref="R86:R91"/>
    <mergeCell ref="R92:R102"/>
    <mergeCell ref="R103:R104"/>
    <mergeCell ref="S10:S15"/>
    <mergeCell ref="S16:S18"/>
    <mergeCell ref="S23:S27"/>
    <mergeCell ref="S28:S33"/>
    <mergeCell ref="S34:S36"/>
    <mergeCell ref="S37:S40"/>
    <mergeCell ref="S41:S42"/>
    <mergeCell ref="S46:S50"/>
    <mergeCell ref="S56:S58"/>
    <mergeCell ref="S63:S67"/>
    <mergeCell ref="S68:S73"/>
    <mergeCell ref="S74:S76"/>
    <mergeCell ref="S77:S78"/>
    <mergeCell ref="S82:S85"/>
    <mergeCell ref="S86:S91"/>
    <mergeCell ref="S92:S102"/>
    <mergeCell ref="S103:S104"/>
    <mergeCell ref="T10:T15"/>
    <mergeCell ref="T16:T18"/>
    <mergeCell ref="T23:T27"/>
    <mergeCell ref="T28:T33"/>
    <mergeCell ref="T34:T36"/>
    <mergeCell ref="T37:T40"/>
    <mergeCell ref="T41:T42"/>
    <mergeCell ref="T46:T50"/>
    <mergeCell ref="T56:T58"/>
    <mergeCell ref="T63:T67"/>
    <mergeCell ref="T68:T73"/>
    <mergeCell ref="T74:T76"/>
    <mergeCell ref="T77:T78"/>
    <mergeCell ref="T82:T85"/>
    <mergeCell ref="T86:T91"/>
    <mergeCell ref="T92:T102"/>
    <mergeCell ref="T103:T104"/>
    <mergeCell ref="U10:U15"/>
    <mergeCell ref="U16:U18"/>
    <mergeCell ref="U23:U27"/>
    <mergeCell ref="U28:U33"/>
    <mergeCell ref="U34:U36"/>
    <mergeCell ref="U37:U40"/>
    <mergeCell ref="U41:U42"/>
    <mergeCell ref="U46:U50"/>
    <mergeCell ref="U56:U58"/>
    <mergeCell ref="U63:U67"/>
    <mergeCell ref="U68:U73"/>
    <mergeCell ref="U74:U76"/>
    <mergeCell ref="U77:U78"/>
    <mergeCell ref="U82:U85"/>
    <mergeCell ref="U86:U91"/>
    <mergeCell ref="U92:U102"/>
    <mergeCell ref="U103:U104"/>
    <mergeCell ref="V10:V15"/>
    <mergeCell ref="V16:V18"/>
    <mergeCell ref="V23:V27"/>
    <mergeCell ref="V28:V33"/>
    <mergeCell ref="V34:V36"/>
    <mergeCell ref="V37:V40"/>
    <mergeCell ref="V41:V42"/>
    <mergeCell ref="V46:V50"/>
    <mergeCell ref="V56:V58"/>
    <mergeCell ref="V63:V67"/>
    <mergeCell ref="V68:V73"/>
    <mergeCell ref="V74:V76"/>
    <mergeCell ref="V77:V78"/>
    <mergeCell ref="V82:V85"/>
    <mergeCell ref="V86:V91"/>
    <mergeCell ref="V92:V102"/>
    <mergeCell ref="V103:V104"/>
  </mergeCells>
  <pageMargins left="0.7" right="0.7" top="0.75" bottom="0.75" header="0.3" footer="0.3"/>
  <pageSetup paperSize="9" scale="3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"/>
  <sheetViews>
    <sheetView view="pageBreakPreview" zoomScaleNormal="98" topLeftCell="B5" workbookViewId="0">
      <selection activeCell="F5" sqref="F5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135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ht="15.7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103" t="s">
        <v>1</v>
      </c>
      <c r="C6" s="104" t="s">
        <v>2</v>
      </c>
      <c r="D6" s="104"/>
      <c r="E6" s="104"/>
      <c r="F6" s="104" t="s">
        <v>3</v>
      </c>
      <c r="G6" s="105" t="s">
        <v>4</v>
      </c>
      <c r="H6" s="104" t="s">
        <v>5</v>
      </c>
      <c r="I6" s="104"/>
      <c r="J6" s="104"/>
      <c r="K6" s="104" t="s">
        <v>6</v>
      </c>
      <c r="L6" s="104"/>
      <c r="M6" s="104"/>
      <c r="N6" s="104" t="s">
        <v>7</v>
      </c>
      <c r="O6" s="104"/>
      <c r="P6" s="104"/>
      <c r="Q6" s="150" t="s">
        <v>8</v>
      </c>
      <c r="R6" s="150"/>
      <c r="S6" s="151"/>
      <c r="T6" s="9" t="s">
        <v>9</v>
      </c>
      <c r="U6" s="9"/>
      <c r="V6" s="28"/>
    </row>
    <row r="7" ht="30.75" spans="1:22">
      <c r="A7" s="31"/>
      <c r="B7" s="106"/>
      <c r="C7" s="13" t="s">
        <v>10</v>
      </c>
      <c r="D7" s="13" t="s">
        <v>11</v>
      </c>
      <c r="E7" s="13" t="s">
        <v>12</v>
      </c>
      <c r="F7" s="13"/>
      <c r="G7" s="107"/>
      <c r="H7" s="13" t="s">
        <v>10</v>
      </c>
      <c r="I7" s="13" t="s">
        <v>11</v>
      </c>
      <c r="J7" s="13" t="s">
        <v>12</v>
      </c>
      <c r="K7" s="13" t="s">
        <v>10</v>
      </c>
      <c r="L7" s="13" t="s">
        <v>11</v>
      </c>
      <c r="M7" s="13" t="s">
        <v>12</v>
      </c>
      <c r="N7" s="13" t="s">
        <v>10</v>
      </c>
      <c r="O7" s="13" t="s">
        <v>11</v>
      </c>
      <c r="P7" s="13" t="s">
        <v>12</v>
      </c>
      <c r="Q7" s="13" t="s">
        <v>10</v>
      </c>
      <c r="R7" s="13" t="s">
        <v>11</v>
      </c>
      <c r="S7" s="13" t="s">
        <v>12</v>
      </c>
      <c r="T7" s="13" t="s">
        <v>10</v>
      </c>
      <c r="U7" s="13" t="s">
        <v>11</v>
      </c>
      <c r="V7" s="13" t="s">
        <v>12</v>
      </c>
    </row>
    <row r="8" ht="15.75" spans="1:22">
      <c r="A8" s="31"/>
      <c r="B8" s="108" t="s">
        <v>13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52"/>
    </row>
    <row r="9" ht="18.75" customHeight="1" spans="1:22">
      <c r="A9" s="31"/>
      <c r="B9" s="110" t="s">
        <v>14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53"/>
    </row>
    <row r="10" ht="16.5" customHeight="1" spans="1:22">
      <c r="A10" s="31"/>
      <c r="B10" s="112" t="s">
        <v>15</v>
      </c>
      <c r="C10" s="113" t="s">
        <v>16</v>
      </c>
      <c r="D10" s="113" t="s">
        <v>17</v>
      </c>
      <c r="E10" s="113" t="s">
        <v>18</v>
      </c>
      <c r="F10" s="114" t="s">
        <v>19</v>
      </c>
      <c r="G10" s="115">
        <v>2900</v>
      </c>
      <c r="H10" s="116">
        <v>85</v>
      </c>
      <c r="I10" s="116">
        <v>98</v>
      </c>
      <c r="J10" s="116">
        <v>105</v>
      </c>
      <c r="K10" s="116">
        <v>79</v>
      </c>
      <c r="L10" s="116">
        <v>83</v>
      </c>
      <c r="M10" s="116">
        <v>99</v>
      </c>
      <c r="N10" s="115">
        <f t="shared" ref="N10:N20" si="0">H10*G10/1000</f>
        <v>246.5</v>
      </c>
      <c r="O10" s="115">
        <f t="shared" ref="O10:O20" si="1">I10*G10/1000</f>
        <v>284.2</v>
      </c>
      <c r="P10" s="115">
        <f t="shared" ref="P10:P20" si="2">J10*G10/1000</f>
        <v>304.5</v>
      </c>
      <c r="Q10" s="115">
        <f>SUM(N10:N15)</f>
        <v>282.2774</v>
      </c>
      <c r="R10" s="115">
        <f t="shared" ref="R10:S10" si="3">SUM(O10:O15)</f>
        <v>323.7258</v>
      </c>
      <c r="S10" s="115">
        <f t="shared" si="3"/>
        <v>349.8962</v>
      </c>
      <c r="T10" s="115">
        <f>(Q10*1.56)</f>
        <v>440.352744</v>
      </c>
      <c r="U10" s="115">
        <f>(R10*1.56)</f>
        <v>505.012248</v>
      </c>
      <c r="V10" s="154">
        <f>(S10*1.56)</f>
        <v>545.838072</v>
      </c>
    </row>
    <row r="11" spans="1:22">
      <c r="A11" s="31"/>
      <c r="B11" s="117"/>
      <c r="C11" s="41"/>
      <c r="D11" s="41"/>
      <c r="E11" s="41"/>
      <c r="F11" s="44" t="s">
        <v>20</v>
      </c>
      <c r="G11" s="21">
        <v>573</v>
      </c>
      <c r="H11" s="43">
        <v>45</v>
      </c>
      <c r="I11" s="43">
        <v>50</v>
      </c>
      <c r="J11" s="43">
        <v>55</v>
      </c>
      <c r="K11" s="43">
        <v>45</v>
      </c>
      <c r="L11" s="43">
        <v>50</v>
      </c>
      <c r="M11" s="43">
        <v>55</v>
      </c>
      <c r="N11" s="21">
        <f t="shared" si="0"/>
        <v>25.785</v>
      </c>
      <c r="O11" s="21">
        <f t="shared" si="1"/>
        <v>28.65</v>
      </c>
      <c r="P11" s="21">
        <f t="shared" si="2"/>
        <v>31.515</v>
      </c>
      <c r="Q11" s="21"/>
      <c r="R11" s="21"/>
      <c r="S11" s="21"/>
      <c r="T11" s="21"/>
      <c r="U11" s="21"/>
      <c r="V11" s="155"/>
    </row>
    <row r="12" spans="1:22">
      <c r="A12" s="31"/>
      <c r="B12" s="117"/>
      <c r="C12" s="41"/>
      <c r="D12" s="41"/>
      <c r="E12" s="41"/>
      <c r="F12" s="44" t="s">
        <v>21</v>
      </c>
      <c r="G12" s="21">
        <v>813</v>
      </c>
      <c r="H12" s="43">
        <v>5</v>
      </c>
      <c r="I12" s="43">
        <v>5</v>
      </c>
      <c r="J12" s="43">
        <v>7</v>
      </c>
      <c r="K12" s="43">
        <v>5</v>
      </c>
      <c r="L12" s="43">
        <v>45</v>
      </c>
      <c r="M12" s="43">
        <v>7</v>
      </c>
      <c r="N12" s="21">
        <f t="shared" si="0"/>
        <v>4.065</v>
      </c>
      <c r="O12" s="21">
        <f t="shared" si="1"/>
        <v>4.065</v>
      </c>
      <c r="P12" s="21">
        <f t="shared" si="2"/>
        <v>5.691</v>
      </c>
      <c r="Q12" s="21"/>
      <c r="R12" s="21"/>
      <c r="S12" s="21"/>
      <c r="T12" s="21"/>
      <c r="U12" s="21"/>
      <c r="V12" s="155"/>
    </row>
    <row r="13" spans="1:22">
      <c r="A13" s="31"/>
      <c r="B13" s="117"/>
      <c r="C13" s="41"/>
      <c r="D13" s="41"/>
      <c r="E13" s="41"/>
      <c r="F13" s="44" t="s">
        <v>22</v>
      </c>
      <c r="G13" s="21">
        <v>131</v>
      </c>
      <c r="H13" s="43">
        <v>30</v>
      </c>
      <c r="I13" s="43">
        <v>34</v>
      </c>
      <c r="J13" s="43">
        <v>40</v>
      </c>
      <c r="K13" s="43">
        <v>26</v>
      </c>
      <c r="L13" s="43">
        <v>29</v>
      </c>
      <c r="M13" s="43">
        <v>33</v>
      </c>
      <c r="N13" s="21">
        <f t="shared" si="0"/>
        <v>3.93</v>
      </c>
      <c r="O13" s="21">
        <f t="shared" si="1"/>
        <v>4.454</v>
      </c>
      <c r="P13" s="21">
        <f t="shared" si="2"/>
        <v>5.24</v>
      </c>
      <c r="Q13" s="21"/>
      <c r="R13" s="21"/>
      <c r="S13" s="21"/>
      <c r="T13" s="21"/>
      <c r="U13" s="21"/>
      <c r="V13" s="155"/>
    </row>
    <row r="14" spans="1:22">
      <c r="A14" s="31"/>
      <c r="B14" s="117"/>
      <c r="C14" s="41"/>
      <c r="D14" s="41"/>
      <c r="E14" s="41"/>
      <c r="F14" s="44" t="s">
        <v>23</v>
      </c>
      <c r="G14" s="21">
        <v>117</v>
      </c>
      <c r="H14" s="43">
        <v>17</v>
      </c>
      <c r="I14" s="43">
        <v>20</v>
      </c>
      <c r="J14" s="43">
        <v>25</v>
      </c>
      <c r="K14" s="43">
        <v>12</v>
      </c>
      <c r="L14" s="43">
        <v>17</v>
      </c>
      <c r="M14" s="43">
        <v>21</v>
      </c>
      <c r="N14" s="21">
        <f t="shared" si="0"/>
        <v>1.989</v>
      </c>
      <c r="O14" s="21">
        <f t="shared" si="1"/>
        <v>2.34</v>
      </c>
      <c r="P14" s="21">
        <f t="shared" si="2"/>
        <v>2.925</v>
      </c>
      <c r="Q14" s="21"/>
      <c r="R14" s="21"/>
      <c r="S14" s="21"/>
      <c r="T14" s="21"/>
      <c r="U14" s="21"/>
      <c r="V14" s="155"/>
    </row>
    <row r="15" ht="15.75" spans="1:22">
      <c r="A15" s="31"/>
      <c r="B15" s="117"/>
      <c r="C15" s="41"/>
      <c r="D15" s="41"/>
      <c r="E15" s="41"/>
      <c r="F15" s="45" t="s">
        <v>24</v>
      </c>
      <c r="G15" s="21">
        <v>84</v>
      </c>
      <c r="H15" s="46">
        <v>0.1</v>
      </c>
      <c r="I15" s="46">
        <v>0.2</v>
      </c>
      <c r="J15" s="46">
        <v>0.3</v>
      </c>
      <c r="K15" s="46">
        <v>0.1</v>
      </c>
      <c r="L15" s="46">
        <v>0.2</v>
      </c>
      <c r="M15" s="46">
        <v>0.3</v>
      </c>
      <c r="N15" s="21">
        <f t="shared" si="0"/>
        <v>0.0084</v>
      </c>
      <c r="O15" s="21">
        <f t="shared" si="1"/>
        <v>0.0168</v>
      </c>
      <c r="P15" s="21">
        <f t="shared" si="2"/>
        <v>0.0252</v>
      </c>
      <c r="Q15" s="21"/>
      <c r="R15" s="21"/>
      <c r="S15" s="21"/>
      <c r="T15" s="21"/>
      <c r="U15" s="21"/>
      <c r="V15" s="155"/>
    </row>
    <row r="16" ht="15.75" spans="1:22">
      <c r="A16" s="31"/>
      <c r="B16" s="118" t="s">
        <v>25</v>
      </c>
      <c r="C16" s="119">
        <v>200</v>
      </c>
      <c r="D16" s="119">
        <v>200</v>
      </c>
      <c r="E16" s="119">
        <v>200</v>
      </c>
      <c r="F16" s="45" t="s">
        <v>26</v>
      </c>
      <c r="G16" s="21">
        <v>3500</v>
      </c>
      <c r="H16" s="43">
        <v>7</v>
      </c>
      <c r="I16" s="43">
        <v>7</v>
      </c>
      <c r="J16" s="43">
        <v>7</v>
      </c>
      <c r="K16" s="43">
        <v>7</v>
      </c>
      <c r="L16" s="142">
        <v>7</v>
      </c>
      <c r="M16" s="142">
        <v>7</v>
      </c>
      <c r="N16" s="21">
        <f t="shared" si="0"/>
        <v>24.5</v>
      </c>
      <c r="O16" s="21">
        <f t="shared" si="1"/>
        <v>24.5</v>
      </c>
      <c r="P16" s="21">
        <f t="shared" si="2"/>
        <v>24.5</v>
      </c>
      <c r="Q16" s="156">
        <f>SUM(N16:N18)</f>
        <v>114.755</v>
      </c>
      <c r="R16" s="156">
        <f t="shared" ref="R16:S16" si="4">SUM(O16:O18)</f>
        <v>114.755</v>
      </c>
      <c r="S16" s="156">
        <f t="shared" si="4"/>
        <v>114.755</v>
      </c>
      <c r="T16" s="157">
        <f>Q16*1.56</f>
        <v>179.0178</v>
      </c>
      <c r="U16" s="157">
        <f>R16*1.56</f>
        <v>179.0178</v>
      </c>
      <c r="V16" s="158">
        <f>(S16*1.56)</f>
        <v>179.0178</v>
      </c>
    </row>
    <row r="17" ht="15.75" spans="1:22">
      <c r="A17" s="31"/>
      <c r="B17" s="118"/>
      <c r="C17" s="119"/>
      <c r="D17" s="119"/>
      <c r="E17" s="119"/>
      <c r="F17" s="45" t="s">
        <v>27</v>
      </c>
      <c r="G17" s="21">
        <v>494</v>
      </c>
      <c r="H17" s="43">
        <v>180</v>
      </c>
      <c r="I17" s="43">
        <v>180</v>
      </c>
      <c r="J17" s="43">
        <v>180</v>
      </c>
      <c r="K17" s="43">
        <v>180</v>
      </c>
      <c r="L17" s="43">
        <v>180</v>
      </c>
      <c r="M17" s="43">
        <v>180</v>
      </c>
      <c r="N17" s="21">
        <f t="shared" si="0"/>
        <v>88.92</v>
      </c>
      <c r="O17" s="21">
        <f t="shared" si="1"/>
        <v>88.92</v>
      </c>
      <c r="P17" s="21">
        <f t="shared" si="2"/>
        <v>88.92</v>
      </c>
      <c r="Q17" s="156"/>
      <c r="R17" s="156"/>
      <c r="S17" s="156"/>
      <c r="T17" s="157"/>
      <c r="U17" s="157"/>
      <c r="V17" s="158"/>
    </row>
    <row r="18" ht="15.75" spans="1:22">
      <c r="A18" s="31"/>
      <c r="B18" s="120"/>
      <c r="C18" s="121"/>
      <c r="D18" s="121"/>
      <c r="E18" s="121"/>
      <c r="F18" s="45" t="s">
        <v>28</v>
      </c>
      <c r="G18" s="21">
        <v>445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143">
        <f t="shared" si="0"/>
        <v>1.335</v>
      </c>
      <c r="O18" s="143">
        <f t="shared" si="1"/>
        <v>1.335</v>
      </c>
      <c r="P18" s="144">
        <f t="shared" si="2"/>
        <v>1.335</v>
      </c>
      <c r="Q18" s="159"/>
      <c r="R18" s="159"/>
      <c r="S18" s="159"/>
      <c r="T18" s="160"/>
      <c r="U18" s="160"/>
      <c r="V18" s="161"/>
    </row>
    <row r="19" ht="15.75" spans="1:22">
      <c r="A19" s="31"/>
      <c r="B19" s="122" t="s">
        <v>120</v>
      </c>
      <c r="C19" s="53">
        <v>120</v>
      </c>
      <c r="D19" s="53">
        <v>120</v>
      </c>
      <c r="E19" s="53">
        <v>120</v>
      </c>
      <c r="F19" s="45" t="s">
        <v>30</v>
      </c>
      <c r="G19" s="21">
        <v>768</v>
      </c>
      <c r="H19" s="43">
        <v>150</v>
      </c>
      <c r="I19" s="43">
        <v>150</v>
      </c>
      <c r="J19" s="43">
        <v>150</v>
      </c>
      <c r="K19" s="43">
        <v>120</v>
      </c>
      <c r="L19" s="43">
        <v>120</v>
      </c>
      <c r="M19" s="43">
        <v>120</v>
      </c>
      <c r="N19" s="145">
        <f t="shared" si="0"/>
        <v>115.2</v>
      </c>
      <c r="O19" s="145">
        <f t="shared" si="1"/>
        <v>115.2</v>
      </c>
      <c r="P19" s="146">
        <f t="shared" si="2"/>
        <v>115.2</v>
      </c>
      <c r="Q19" s="17">
        <f>SUM(N19)</f>
        <v>115.2</v>
      </c>
      <c r="R19" s="17">
        <f t="shared" ref="R19:S20" si="5">SUM(O19)</f>
        <v>115.2</v>
      </c>
      <c r="S19" s="17">
        <f t="shared" si="5"/>
        <v>115.2</v>
      </c>
      <c r="T19" s="70">
        <f>(Q19*1.56)</f>
        <v>179.712</v>
      </c>
      <c r="U19" s="70">
        <f>(R19*1.56)</f>
        <v>179.712</v>
      </c>
      <c r="V19" s="162">
        <f>(S19*1.56)</f>
        <v>179.712</v>
      </c>
    </row>
    <row r="20" ht="15.75" spans="1:22">
      <c r="A20" s="31"/>
      <c r="B20" s="123" t="s">
        <v>31</v>
      </c>
      <c r="C20" s="124">
        <v>30</v>
      </c>
      <c r="D20" s="124">
        <v>50</v>
      </c>
      <c r="E20" s="124">
        <v>50</v>
      </c>
      <c r="F20" s="125" t="s">
        <v>49</v>
      </c>
      <c r="G20" s="126">
        <v>455</v>
      </c>
      <c r="H20" s="127">
        <v>30</v>
      </c>
      <c r="I20" s="127">
        <v>50</v>
      </c>
      <c r="J20" s="127">
        <v>50</v>
      </c>
      <c r="K20" s="127">
        <v>30</v>
      </c>
      <c r="L20" s="127">
        <v>50</v>
      </c>
      <c r="M20" s="127">
        <v>50</v>
      </c>
      <c r="N20" s="126">
        <f t="shared" si="0"/>
        <v>13.65</v>
      </c>
      <c r="O20" s="126">
        <f t="shared" si="1"/>
        <v>22.75</v>
      </c>
      <c r="P20" s="147">
        <f t="shared" si="2"/>
        <v>22.75</v>
      </c>
      <c r="Q20" s="126">
        <f>SUM(N20)</f>
        <v>13.65</v>
      </c>
      <c r="R20" s="126">
        <f t="shared" si="5"/>
        <v>22.75</v>
      </c>
      <c r="S20" s="126">
        <f t="shared" si="5"/>
        <v>22.75</v>
      </c>
      <c r="T20" s="126">
        <f>(Q20*1.56)</f>
        <v>21.294</v>
      </c>
      <c r="U20" s="126">
        <f>(R20*1.56)</f>
        <v>35.49</v>
      </c>
      <c r="V20" s="163">
        <f>(S20*1.56)</f>
        <v>35.49</v>
      </c>
    </row>
    <row r="21" ht="15.75" spans="1:22">
      <c r="A21" s="31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48"/>
      <c r="Q21" s="164">
        <f t="shared" ref="Q21:V21" si="6">SUM(Q10:Q20)</f>
        <v>525.8824</v>
      </c>
      <c r="R21" s="165">
        <f t="shared" si="6"/>
        <v>576.4308</v>
      </c>
      <c r="S21" s="165">
        <f t="shared" si="6"/>
        <v>602.6012</v>
      </c>
      <c r="T21" s="166">
        <f t="shared" si="6"/>
        <v>820.376544</v>
      </c>
      <c r="U21" s="166">
        <f t="shared" si="6"/>
        <v>899.232048</v>
      </c>
      <c r="V21" s="167">
        <f t="shared" si="6"/>
        <v>940.057872</v>
      </c>
    </row>
    <row r="22" spans="1:22">
      <c r="A22" s="31"/>
      <c r="B22" s="110" t="s">
        <v>33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53"/>
    </row>
    <row r="23" spans="1:22">
      <c r="A23" s="31"/>
      <c r="B23" s="129" t="s">
        <v>34</v>
      </c>
      <c r="C23" s="53">
        <v>70</v>
      </c>
      <c r="D23" s="53">
        <v>90</v>
      </c>
      <c r="E23" s="53">
        <v>100</v>
      </c>
      <c r="F23" s="56" t="s">
        <v>35</v>
      </c>
      <c r="G23" s="21">
        <v>5700</v>
      </c>
      <c r="H23" s="43">
        <v>80</v>
      </c>
      <c r="I23" s="43">
        <v>90</v>
      </c>
      <c r="J23" s="43">
        <v>100</v>
      </c>
      <c r="K23" s="43">
        <v>75</v>
      </c>
      <c r="L23" s="43">
        <v>85</v>
      </c>
      <c r="M23" s="43">
        <v>90</v>
      </c>
      <c r="N23" s="21">
        <f t="shared" ref="N23:N40" si="7">H23*G23/1000</f>
        <v>456</v>
      </c>
      <c r="O23" s="21">
        <f t="shared" ref="O23:O40" si="8">I23*G23/1000</f>
        <v>513</v>
      </c>
      <c r="P23" s="21">
        <f t="shared" ref="P23:P40" si="9">J23*G23/1000</f>
        <v>570</v>
      </c>
      <c r="Q23" s="145">
        <f>SUM(N23:N28)</f>
        <v>464.4118</v>
      </c>
      <c r="R23" s="145">
        <f t="shared" ref="R23:S23" si="10">SUM(O23:O28)</f>
        <v>525.0848</v>
      </c>
      <c r="S23" s="145">
        <f t="shared" si="10"/>
        <v>583.8008</v>
      </c>
      <c r="T23" s="168">
        <f>Q23*1.56</f>
        <v>724.482408</v>
      </c>
      <c r="U23" s="168">
        <f>R23*1.56</f>
        <v>819.132288</v>
      </c>
      <c r="V23" s="169">
        <f>S23*1.56</f>
        <v>910.729248</v>
      </c>
    </row>
    <row r="24" spans="1:22">
      <c r="A24" s="31"/>
      <c r="B24" s="118"/>
      <c r="C24" s="53"/>
      <c r="D24" s="53"/>
      <c r="E24" s="53"/>
      <c r="F24" s="44" t="s">
        <v>36</v>
      </c>
      <c r="G24" s="21">
        <v>455</v>
      </c>
      <c r="H24" s="53">
        <v>7</v>
      </c>
      <c r="I24" s="53">
        <v>12</v>
      </c>
      <c r="J24" s="46">
        <v>15</v>
      </c>
      <c r="K24" s="53">
        <v>7</v>
      </c>
      <c r="L24" s="53">
        <v>12</v>
      </c>
      <c r="M24" s="46">
        <v>15</v>
      </c>
      <c r="N24" s="21">
        <f t="shared" si="7"/>
        <v>3.185</v>
      </c>
      <c r="O24" s="21">
        <f t="shared" si="8"/>
        <v>5.46</v>
      </c>
      <c r="P24" s="21">
        <f t="shared" si="9"/>
        <v>6.825</v>
      </c>
      <c r="Q24" s="131"/>
      <c r="R24" s="131"/>
      <c r="S24" s="131"/>
      <c r="T24" s="170"/>
      <c r="U24" s="170"/>
      <c r="V24" s="171"/>
    </row>
    <row r="25" spans="1:22">
      <c r="A25" s="31"/>
      <c r="B25" s="118"/>
      <c r="C25" s="53"/>
      <c r="D25" s="53"/>
      <c r="E25" s="53"/>
      <c r="F25" s="44" t="s">
        <v>37</v>
      </c>
      <c r="G25" s="21">
        <v>553</v>
      </c>
      <c r="H25" s="53">
        <v>5</v>
      </c>
      <c r="I25" s="53">
        <v>5</v>
      </c>
      <c r="J25" s="46">
        <v>5</v>
      </c>
      <c r="K25" s="53">
        <v>5</v>
      </c>
      <c r="L25" s="53">
        <v>5</v>
      </c>
      <c r="M25" s="46">
        <v>5</v>
      </c>
      <c r="N25" s="21">
        <f t="shared" si="7"/>
        <v>2.765</v>
      </c>
      <c r="O25" s="21">
        <f t="shared" si="8"/>
        <v>2.765</v>
      </c>
      <c r="P25" s="21">
        <f t="shared" si="9"/>
        <v>2.765</v>
      </c>
      <c r="Q25" s="131"/>
      <c r="R25" s="131"/>
      <c r="S25" s="131"/>
      <c r="T25" s="170"/>
      <c r="U25" s="170"/>
      <c r="V25" s="171"/>
    </row>
    <row r="26" spans="1:22">
      <c r="A26" s="31"/>
      <c r="B26" s="118"/>
      <c r="C26" s="53"/>
      <c r="D26" s="53"/>
      <c r="E26" s="53"/>
      <c r="F26" s="130" t="s">
        <v>23</v>
      </c>
      <c r="G26" s="131">
        <v>117</v>
      </c>
      <c r="H26" s="53">
        <v>7</v>
      </c>
      <c r="I26" s="53">
        <v>12</v>
      </c>
      <c r="J26" s="43">
        <v>15</v>
      </c>
      <c r="K26" s="53">
        <v>5</v>
      </c>
      <c r="L26" s="53">
        <v>10</v>
      </c>
      <c r="M26" s="46">
        <v>12</v>
      </c>
      <c r="N26" s="21">
        <f t="shared" si="7"/>
        <v>0.819</v>
      </c>
      <c r="O26" s="21">
        <f t="shared" si="8"/>
        <v>1.404</v>
      </c>
      <c r="P26" s="21">
        <f t="shared" si="9"/>
        <v>1.755</v>
      </c>
      <c r="Q26" s="131"/>
      <c r="R26" s="131"/>
      <c r="S26" s="131"/>
      <c r="T26" s="170"/>
      <c r="U26" s="170"/>
      <c r="V26" s="171"/>
    </row>
    <row r="27" spans="1:22">
      <c r="A27" s="31"/>
      <c r="B27" s="118"/>
      <c r="C27" s="53"/>
      <c r="D27" s="53"/>
      <c r="E27" s="53"/>
      <c r="F27" s="44" t="s">
        <v>21</v>
      </c>
      <c r="G27" s="21">
        <v>813</v>
      </c>
      <c r="H27" s="46">
        <v>2</v>
      </c>
      <c r="I27" s="46">
        <v>3</v>
      </c>
      <c r="J27" s="46">
        <v>3</v>
      </c>
      <c r="K27" s="46">
        <v>2</v>
      </c>
      <c r="L27" s="46">
        <v>3</v>
      </c>
      <c r="M27" s="46">
        <v>3</v>
      </c>
      <c r="N27" s="21">
        <f t="shared" si="7"/>
        <v>1.626</v>
      </c>
      <c r="O27" s="21">
        <f t="shared" si="8"/>
        <v>2.439</v>
      </c>
      <c r="P27" s="21">
        <f t="shared" si="9"/>
        <v>2.439</v>
      </c>
      <c r="Q27" s="131"/>
      <c r="R27" s="131"/>
      <c r="S27" s="131"/>
      <c r="T27" s="170"/>
      <c r="U27" s="170"/>
      <c r="V27" s="171"/>
    </row>
    <row r="28" ht="16.5" spans="1:22">
      <c r="A28" s="31"/>
      <c r="B28" s="120"/>
      <c r="C28" s="53"/>
      <c r="D28" s="53"/>
      <c r="E28" s="53"/>
      <c r="F28" s="45" t="s">
        <v>24</v>
      </c>
      <c r="G28" s="21">
        <v>84</v>
      </c>
      <c r="H28" s="46">
        <v>0.2</v>
      </c>
      <c r="I28" s="46">
        <v>0.2</v>
      </c>
      <c r="J28" s="46">
        <v>0.2</v>
      </c>
      <c r="K28" s="46">
        <v>0.2</v>
      </c>
      <c r="L28" s="46">
        <v>0.2</v>
      </c>
      <c r="M28" s="46">
        <v>0.2</v>
      </c>
      <c r="N28" s="21">
        <f t="shared" si="7"/>
        <v>0.0168</v>
      </c>
      <c r="O28" s="21">
        <f t="shared" si="8"/>
        <v>0.0168</v>
      </c>
      <c r="P28" s="21">
        <f t="shared" si="9"/>
        <v>0.0168</v>
      </c>
      <c r="Q28" s="143"/>
      <c r="R28" s="143"/>
      <c r="S28" s="143"/>
      <c r="T28" s="172"/>
      <c r="U28" s="172"/>
      <c r="V28" s="173"/>
    </row>
    <row r="29" ht="15.75" spans="1:22">
      <c r="A29" s="31"/>
      <c r="B29" s="117" t="s">
        <v>38</v>
      </c>
      <c r="C29" s="53">
        <v>20</v>
      </c>
      <c r="D29" s="53">
        <v>20</v>
      </c>
      <c r="E29" s="53">
        <v>20</v>
      </c>
      <c r="F29" s="45" t="s">
        <v>39</v>
      </c>
      <c r="G29" s="21">
        <v>1785</v>
      </c>
      <c r="H29" s="46">
        <v>10</v>
      </c>
      <c r="I29" s="46">
        <v>10</v>
      </c>
      <c r="J29" s="46">
        <v>10</v>
      </c>
      <c r="K29" s="46">
        <v>10</v>
      </c>
      <c r="L29" s="46">
        <v>10</v>
      </c>
      <c r="M29" s="46">
        <v>10</v>
      </c>
      <c r="N29" s="21">
        <f t="shared" si="7"/>
        <v>17.85</v>
      </c>
      <c r="O29" s="21">
        <f t="shared" si="8"/>
        <v>17.85</v>
      </c>
      <c r="P29" s="21">
        <f t="shared" si="9"/>
        <v>17.85</v>
      </c>
      <c r="Q29" s="145">
        <f>SUM(N29:N31)</f>
        <v>26.862</v>
      </c>
      <c r="R29" s="145">
        <f t="shared" ref="R29:S29" si="11">SUM(O29:O31)</f>
        <v>26.862</v>
      </c>
      <c r="S29" s="145">
        <f t="shared" si="11"/>
        <v>26.862</v>
      </c>
      <c r="T29" s="174">
        <f>(Q29*1.56)</f>
        <v>41.90472</v>
      </c>
      <c r="U29" s="174">
        <f>(R29*1.56)</f>
        <v>41.90472</v>
      </c>
      <c r="V29" s="174">
        <f>(S29*1.56)</f>
        <v>41.90472</v>
      </c>
    </row>
    <row r="30" ht="15.75" spans="1:22">
      <c r="A30" s="31"/>
      <c r="B30" s="117"/>
      <c r="C30" s="53"/>
      <c r="D30" s="53"/>
      <c r="E30" s="53"/>
      <c r="F30" s="45" t="s">
        <v>136</v>
      </c>
      <c r="G30" s="21">
        <v>361</v>
      </c>
      <c r="H30" s="46">
        <v>2</v>
      </c>
      <c r="I30" s="46">
        <v>2</v>
      </c>
      <c r="J30" s="46">
        <v>2</v>
      </c>
      <c r="K30" s="46">
        <v>2</v>
      </c>
      <c r="L30" s="46">
        <v>2</v>
      </c>
      <c r="M30" s="46">
        <v>2</v>
      </c>
      <c r="N30" s="21">
        <f t="shared" si="7"/>
        <v>0.722</v>
      </c>
      <c r="O30" s="21">
        <f t="shared" si="8"/>
        <v>0.722</v>
      </c>
      <c r="P30" s="21">
        <f t="shared" si="9"/>
        <v>0.722</v>
      </c>
      <c r="Q30" s="131"/>
      <c r="R30" s="131"/>
      <c r="S30" s="131"/>
      <c r="T30" s="175"/>
      <c r="U30" s="175"/>
      <c r="V30" s="175"/>
    </row>
    <row r="31" ht="16.5" spans="1:22">
      <c r="A31" s="31"/>
      <c r="B31" s="117"/>
      <c r="C31" s="53"/>
      <c r="D31" s="53"/>
      <c r="E31" s="53"/>
      <c r="F31" s="45" t="s">
        <v>41</v>
      </c>
      <c r="G31" s="21">
        <v>4145</v>
      </c>
      <c r="H31" s="46">
        <v>2</v>
      </c>
      <c r="I31" s="46">
        <v>2</v>
      </c>
      <c r="J31" s="46">
        <v>2</v>
      </c>
      <c r="K31" s="46">
        <v>2</v>
      </c>
      <c r="L31" s="46">
        <v>2</v>
      </c>
      <c r="M31" s="46">
        <v>2</v>
      </c>
      <c r="N31" s="145">
        <f t="shared" si="7"/>
        <v>8.29</v>
      </c>
      <c r="O31" s="145">
        <f t="shared" si="8"/>
        <v>8.29</v>
      </c>
      <c r="P31" s="145">
        <f t="shared" si="9"/>
        <v>8.29</v>
      </c>
      <c r="Q31" s="143"/>
      <c r="R31" s="143"/>
      <c r="S31" s="143"/>
      <c r="T31" s="176"/>
      <c r="U31" s="176"/>
      <c r="V31" s="176"/>
    </row>
    <row r="32" ht="15.75" spans="1:22">
      <c r="A32" s="31"/>
      <c r="B32" s="117" t="s">
        <v>122</v>
      </c>
      <c r="C32" s="55">
        <v>130</v>
      </c>
      <c r="D32" s="55">
        <v>150</v>
      </c>
      <c r="E32" s="55">
        <v>180</v>
      </c>
      <c r="F32" s="45" t="s">
        <v>43</v>
      </c>
      <c r="G32" s="21">
        <v>147</v>
      </c>
      <c r="H32" s="91">
        <v>140</v>
      </c>
      <c r="I32" s="91">
        <v>144</v>
      </c>
      <c r="J32" s="91">
        <v>150</v>
      </c>
      <c r="K32" s="91">
        <v>93</v>
      </c>
      <c r="L32" s="64">
        <v>108</v>
      </c>
      <c r="M32" s="64">
        <v>111</v>
      </c>
      <c r="N32" s="21">
        <f t="shared" si="7"/>
        <v>20.58</v>
      </c>
      <c r="O32" s="21">
        <f t="shared" si="8"/>
        <v>21.168</v>
      </c>
      <c r="P32" s="21">
        <f t="shared" si="9"/>
        <v>22.05</v>
      </c>
      <c r="Q32" s="21">
        <f>SUM(N32:N36)</f>
        <v>80.7218</v>
      </c>
      <c r="R32" s="21">
        <f t="shared" ref="R32:S32" si="12">SUM(O32:O36)</f>
        <v>71.5798</v>
      </c>
      <c r="S32" s="21">
        <f t="shared" si="12"/>
        <v>79.3752</v>
      </c>
      <c r="T32" s="58">
        <f>Q32*1.56</f>
        <v>125.926008</v>
      </c>
      <c r="U32" s="58">
        <f>R32*1.56</f>
        <v>111.664488</v>
      </c>
      <c r="V32" s="177">
        <f>S32*1.56</f>
        <v>123.825312</v>
      </c>
    </row>
    <row r="33" ht="15.75" spans="1:22">
      <c r="A33" s="31"/>
      <c r="B33" s="117"/>
      <c r="C33" s="55"/>
      <c r="D33" s="55"/>
      <c r="E33" s="55"/>
      <c r="F33" s="45" t="s">
        <v>44</v>
      </c>
      <c r="G33" s="21">
        <v>131</v>
      </c>
      <c r="H33" s="91">
        <v>55</v>
      </c>
      <c r="I33" s="91">
        <v>75</v>
      </c>
      <c r="J33" s="91">
        <v>90</v>
      </c>
      <c r="K33" s="91">
        <v>48</v>
      </c>
      <c r="L33" s="64">
        <v>57</v>
      </c>
      <c r="M33" s="64">
        <v>63</v>
      </c>
      <c r="N33" s="21">
        <f t="shared" si="7"/>
        <v>7.205</v>
      </c>
      <c r="O33" s="21">
        <f t="shared" si="8"/>
        <v>9.825</v>
      </c>
      <c r="P33" s="21">
        <f t="shared" si="9"/>
        <v>11.79</v>
      </c>
      <c r="Q33" s="21"/>
      <c r="R33" s="21"/>
      <c r="S33" s="21"/>
      <c r="T33" s="58"/>
      <c r="U33" s="58"/>
      <c r="V33" s="177"/>
    </row>
    <row r="34" spans="1:22">
      <c r="A34" s="31"/>
      <c r="B34" s="117"/>
      <c r="C34" s="55"/>
      <c r="D34" s="55"/>
      <c r="E34" s="55"/>
      <c r="F34" s="44" t="s">
        <v>45</v>
      </c>
      <c r="G34" s="21">
        <v>494</v>
      </c>
      <c r="H34" s="43">
        <v>40</v>
      </c>
      <c r="I34" s="43">
        <v>15</v>
      </c>
      <c r="J34" s="43">
        <v>25</v>
      </c>
      <c r="K34" s="43">
        <v>40</v>
      </c>
      <c r="L34" s="64">
        <v>15</v>
      </c>
      <c r="M34" s="64">
        <v>25</v>
      </c>
      <c r="N34" s="21">
        <f t="shared" si="7"/>
        <v>19.76</v>
      </c>
      <c r="O34" s="21">
        <f t="shared" si="8"/>
        <v>7.41</v>
      </c>
      <c r="P34" s="21">
        <f t="shared" si="9"/>
        <v>12.35</v>
      </c>
      <c r="Q34" s="21"/>
      <c r="R34" s="21"/>
      <c r="S34" s="21"/>
      <c r="T34" s="58"/>
      <c r="U34" s="58"/>
      <c r="V34" s="177"/>
    </row>
    <row r="35" spans="1:22">
      <c r="A35" s="31"/>
      <c r="B35" s="117"/>
      <c r="C35" s="55"/>
      <c r="D35" s="55"/>
      <c r="E35" s="55"/>
      <c r="F35" s="44" t="s">
        <v>41</v>
      </c>
      <c r="G35" s="21">
        <v>4145</v>
      </c>
      <c r="H35" s="43">
        <v>8</v>
      </c>
      <c r="I35" s="43">
        <v>8</v>
      </c>
      <c r="J35" s="43">
        <v>8</v>
      </c>
      <c r="K35" s="43">
        <v>8</v>
      </c>
      <c r="L35" s="64">
        <v>8</v>
      </c>
      <c r="M35" s="64">
        <v>8</v>
      </c>
      <c r="N35" s="21">
        <f t="shared" si="7"/>
        <v>33.16</v>
      </c>
      <c r="O35" s="21">
        <f t="shared" si="8"/>
        <v>33.16</v>
      </c>
      <c r="P35" s="21">
        <f t="shared" si="9"/>
        <v>33.16</v>
      </c>
      <c r="Q35" s="21"/>
      <c r="R35" s="21"/>
      <c r="S35" s="21"/>
      <c r="T35" s="58"/>
      <c r="U35" s="58"/>
      <c r="V35" s="177"/>
    </row>
    <row r="36" ht="15.75" spans="1:22">
      <c r="A36" s="31"/>
      <c r="B36" s="117"/>
      <c r="C36" s="55"/>
      <c r="D36" s="55"/>
      <c r="E36" s="55"/>
      <c r="F36" s="45" t="s">
        <v>24</v>
      </c>
      <c r="G36" s="21">
        <v>84</v>
      </c>
      <c r="H36" s="46">
        <v>0.2</v>
      </c>
      <c r="I36" s="46">
        <v>0.2</v>
      </c>
      <c r="J36" s="46">
        <v>0.3</v>
      </c>
      <c r="K36" s="46">
        <v>0.2</v>
      </c>
      <c r="L36" s="65">
        <v>0.3</v>
      </c>
      <c r="M36" s="65">
        <v>0.3</v>
      </c>
      <c r="N36" s="21">
        <f t="shared" si="7"/>
        <v>0.0168</v>
      </c>
      <c r="O36" s="21">
        <f t="shared" si="8"/>
        <v>0.0168</v>
      </c>
      <c r="P36" s="21">
        <f t="shared" si="9"/>
        <v>0.0252</v>
      </c>
      <c r="Q36" s="21"/>
      <c r="R36" s="21"/>
      <c r="S36" s="21"/>
      <c r="T36" s="58"/>
      <c r="U36" s="58"/>
      <c r="V36" s="177"/>
    </row>
    <row r="37" ht="15.75" spans="1:22">
      <c r="A37" s="31"/>
      <c r="B37" s="129" t="s">
        <v>46</v>
      </c>
      <c r="C37" s="132" t="s">
        <v>16</v>
      </c>
      <c r="D37" s="132" t="s">
        <v>16</v>
      </c>
      <c r="E37" s="132" t="s">
        <v>16</v>
      </c>
      <c r="F37" s="45" t="s">
        <v>47</v>
      </c>
      <c r="G37" s="21">
        <v>1653</v>
      </c>
      <c r="H37" s="46">
        <v>10</v>
      </c>
      <c r="I37" s="46">
        <v>10</v>
      </c>
      <c r="J37" s="46">
        <v>10</v>
      </c>
      <c r="K37" s="46">
        <v>5</v>
      </c>
      <c r="L37" s="46">
        <v>5</v>
      </c>
      <c r="M37" s="46">
        <v>5</v>
      </c>
      <c r="N37" s="21">
        <f t="shared" si="7"/>
        <v>16.53</v>
      </c>
      <c r="O37" s="21">
        <f t="shared" si="8"/>
        <v>16.53</v>
      </c>
      <c r="P37" s="21">
        <f t="shared" si="9"/>
        <v>16.53</v>
      </c>
      <c r="Q37" s="145">
        <f>SUM(N37:N39)</f>
        <v>86.208</v>
      </c>
      <c r="R37" s="145">
        <f t="shared" ref="R37:S37" si="13">SUM(O37:O39)</f>
        <v>86.208</v>
      </c>
      <c r="S37" s="145">
        <f t="shared" si="13"/>
        <v>86.208</v>
      </c>
      <c r="T37" s="168">
        <f>Q37*1.56</f>
        <v>134.48448</v>
      </c>
      <c r="U37" s="168">
        <f>R37*1.56</f>
        <v>134.48448</v>
      </c>
      <c r="V37" s="169">
        <f>S37*1.56</f>
        <v>134.48448</v>
      </c>
    </row>
    <row r="38" ht="15.75" spans="1:22">
      <c r="A38" s="31"/>
      <c r="B38" s="118"/>
      <c r="C38" s="133"/>
      <c r="D38" s="133"/>
      <c r="E38" s="133"/>
      <c r="F38" s="45" t="s">
        <v>30</v>
      </c>
      <c r="G38" s="21">
        <v>768</v>
      </c>
      <c r="H38" s="46">
        <v>89</v>
      </c>
      <c r="I38" s="46">
        <v>89</v>
      </c>
      <c r="J38" s="46">
        <v>89</v>
      </c>
      <c r="K38" s="46">
        <v>60</v>
      </c>
      <c r="L38" s="46">
        <v>60</v>
      </c>
      <c r="M38" s="46">
        <v>60</v>
      </c>
      <c r="N38" s="21">
        <f t="shared" si="7"/>
        <v>68.352</v>
      </c>
      <c r="O38" s="21">
        <f t="shared" si="8"/>
        <v>68.352</v>
      </c>
      <c r="P38" s="21">
        <f t="shared" si="9"/>
        <v>68.352</v>
      </c>
      <c r="Q38" s="131"/>
      <c r="R38" s="131"/>
      <c r="S38" s="131"/>
      <c r="T38" s="170"/>
      <c r="U38" s="170"/>
      <c r="V38" s="171"/>
    </row>
    <row r="39" ht="15.75" spans="1:22">
      <c r="A39" s="31"/>
      <c r="B39" s="120"/>
      <c r="C39" s="134"/>
      <c r="D39" s="134"/>
      <c r="E39" s="134"/>
      <c r="F39" s="45" t="s">
        <v>48</v>
      </c>
      <c r="G39" s="21">
        <v>442</v>
      </c>
      <c r="H39" s="46">
        <v>3</v>
      </c>
      <c r="I39" s="46">
        <v>3</v>
      </c>
      <c r="J39" s="46">
        <v>3</v>
      </c>
      <c r="K39" s="46">
        <v>3</v>
      </c>
      <c r="L39" s="46">
        <v>3</v>
      </c>
      <c r="M39" s="46">
        <v>3</v>
      </c>
      <c r="N39" s="21">
        <f t="shared" si="7"/>
        <v>1.326</v>
      </c>
      <c r="O39" s="21">
        <f t="shared" si="8"/>
        <v>1.326</v>
      </c>
      <c r="P39" s="21">
        <f t="shared" si="9"/>
        <v>1.326</v>
      </c>
      <c r="Q39" s="143"/>
      <c r="R39" s="143"/>
      <c r="S39" s="143"/>
      <c r="T39" s="172"/>
      <c r="U39" s="172"/>
      <c r="V39" s="173"/>
    </row>
    <row r="40" ht="15.75" spans="1:22">
      <c r="A40" s="31"/>
      <c r="B40" s="123" t="s">
        <v>31</v>
      </c>
      <c r="C40" s="135">
        <v>30</v>
      </c>
      <c r="D40" s="135">
        <v>50</v>
      </c>
      <c r="E40" s="135">
        <v>50</v>
      </c>
      <c r="F40" s="125" t="s">
        <v>49</v>
      </c>
      <c r="G40" s="124">
        <v>455</v>
      </c>
      <c r="H40" s="127">
        <v>30</v>
      </c>
      <c r="I40" s="127">
        <v>50</v>
      </c>
      <c r="J40" s="127">
        <v>50</v>
      </c>
      <c r="K40" s="127">
        <v>30</v>
      </c>
      <c r="L40" s="127">
        <v>50</v>
      </c>
      <c r="M40" s="127">
        <v>50</v>
      </c>
      <c r="N40" s="126">
        <f t="shared" si="7"/>
        <v>13.65</v>
      </c>
      <c r="O40" s="126">
        <f t="shared" si="8"/>
        <v>22.75</v>
      </c>
      <c r="P40" s="126">
        <f t="shared" si="9"/>
        <v>22.75</v>
      </c>
      <c r="Q40" s="126">
        <f>SUM(N40)</f>
        <v>13.65</v>
      </c>
      <c r="R40" s="126">
        <f t="shared" ref="R40:S40" si="14">SUM(O40)</f>
        <v>22.75</v>
      </c>
      <c r="S40" s="126">
        <f t="shared" si="14"/>
        <v>22.75</v>
      </c>
      <c r="T40" s="178">
        <f>(Q40*1.56)</f>
        <v>21.294</v>
      </c>
      <c r="U40" s="178">
        <f>R40*1.56</f>
        <v>35.49</v>
      </c>
      <c r="V40" s="179">
        <f>S40*1.56</f>
        <v>35.49</v>
      </c>
    </row>
    <row r="41" ht="15.75" spans="1:22">
      <c r="A41" s="31"/>
      <c r="B41" s="136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80">
        <f t="shared" ref="Q41:V41" si="15">SUM(Q23:Q40)</f>
        <v>671.8536</v>
      </c>
      <c r="R41" s="181">
        <f t="shared" si="15"/>
        <v>732.4846</v>
      </c>
      <c r="S41" s="181">
        <f t="shared" si="15"/>
        <v>798.996</v>
      </c>
      <c r="T41" s="181">
        <f t="shared" si="15"/>
        <v>1048.091616</v>
      </c>
      <c r="U41" s="181">
        <f t="shared" si="15"/>
        <v>1142.675976</v>
      </c>
      <c r="V41" s="181">
        <f t="shared" si="15"/>
        <v>1246.43376</v>
      </c>
    </row>
    <row r="42" spans="1:22">
      <c r="A42" s="31"/>
      <c r="B42" s="110" t="s">
        <v>50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53"/>
    </row>
    <row r="43" customHeight="1" spans="1:22">
      <c r="A43" s="31"/>
      <c r="B43" s="129" t="s">
        <v>51</v>
      </c>
      <c r="C43" s="137">
        <v>70</v>
      </c>
      <c r="D43" s="137">
        <v>90</v>
      </c>
      <c r="E43" s="137">
        <v>100</v>
      </c>
      <c r="F43" s="44" t="s">
        <v>19</v>
      </c>
      <c r="G43" s="21">
        <v>2900</v>
      </c>
      <c r="H43" s="43">
        <v>76</v>
      </c>
      <c r="I43" s="43">
        <v>80</v>
      </c>
      <c r="J43" s="43">
        <v>80</v>
      </c>
      <c r="K43" s="43">
        <v>70</v>
      </c>
      <c r="L43" s="43">
        <v>75</v>
      </c>
      <c r="M43" s="43">
        <v>75</v>
      </c>
      <c r="N43" s="145">
        <f t="shared" ref="N43:N58" si="16">H43*G43/1000</f>
        <v>220.4</v>
      </c>
      <c r="O43" s="145">
        <f t="shared" ref="O43:O58" si="17">I43*G43/1000</f>
        <v>232</v>
      </c>
      <c r="P43" s="146">
        <f t="shared" ref="P43:P58" si="18">J43*G43/1000</f>
        <v>232</v>
      </c>
      <c r="Q43" s="73">
        <f>SUM(N43:N50)</f>
        <v>353.8868</v>
      </c>
      <c r="R43" s="73">
        <f>SUM(O43:O50)</f>
        <v>404.0108</v>
      </c>
      <c r="S43" s="73">
        <f>SUM(P43:P50)</f>
        <v>427.4602</v>
      </c>
      <c r="T43" s="74">
        <f>Q43*1.56</f>
        <v>552.063408</v>
      </c>
      <c r="U43" s="74">
        <f>R43*1.56</f>
        <v>630.256848</v>
      </c>
      <c r="V43" s="74">
        <f>S43*1.56</f>
        <v>666.837912</v>
      </c>
    </row>
    <row r="44" customHeight="1" spans="1:22">
      <c r="A44" s="31"/>
      <c r="B44" s="118"/>
      <c r="C44" s="119"/>
      <c r="D44" s="119"/>
      <c r="E44" s="119"/>
      <c r="F44" s="60" t="s">
        <v>22</v>
      </c>
      <c r="G44" s="21">
        <v>131</v>
      </c>
      <c r="H44" s="43">
        <v>20</v>
      </c>
      <c r="I44" s="43">
        <v>23</v>
      </c>
      <c r="J44" s="43">
        <v>25</v>
      </c>
      <c r="K44" s="43">
        <v>16</v>
      </c>
      <c r="L44" s="43">
        <v>19</v>
      </c>
      <c r="M44" s="43">
        <v>20</v>
      </c>
      <c r="N44" s="145">
        <f t="shared" si="16"/>
        <v>2.62</v>
      </c>
      <c r="O44" s="145">
        <f t="shared" si="17"/>
        <v>3.013</v>
      </c>
      <c r="P44" s="146">
        <f t="shared" si="18"/>
        <v>3.275</v>
      </c>
      <c r="Q44" s="73"/>
      <c r="R44" s="73"/>
      <c r="S44" s="73"/>
      <c r="T44" s="74"/>
      <c r="U44" s="74"/>
      <c r="V44" s="74"/>
    </row>
    <row r="45" spans="1:22">
      <c r="A45" s="31"/>
      <c r="B45" s="118"/>
      <c r="C45" s="119"/>
      <c r="D45" s="119"/>
      <c r="E45" s="119"/>
      <c r="F45" s="44" t="s">
        <v>52</v>
      </c>
      <c r="G45" s="21">
        <v>117</v>
      </c>
      <c r="H45" s="43">
        <v>15</v>
      </c>
      <c r="I45" s="43">
        <v>18</v>
      </c>
      <c r="J45" s="43">
        <v>20</v>
      </c>
      <c r="K45" s="43">
        <v>12</v>
      </c>
      <c r="L45" s="43">
        <v>15</v>
      </c>
      <c r="M45" s="43">
        <v>17</v>
      </c>
      <c r="N45" s="145">
        <f t="shared" si="16"/>
        <v>1.755</v>
      </c>
      <c r="O45" s="145">
        <f t="shared" si="17"/>
        <v>2.106</v>
      </c>
      <c r="P45" s="146">
        <f t="shared" si="18"/>
        <v>2.34</v>
      </c>
      <c r="Q45" s="73"/>
      <c r="R45" s="73"/>
      <c r="S45" s="73"/>
      <c r="T45" s="74"/>
      <c r="U45" s="74"/>
      <c r="V45" s="74"/>
    </row>
    <row r="46" spans="1:22">
      <c r="A46" s="31"/>
      <c r="B46" s="118"/>
      <c r="C46" s="119"/>
      <c r="D46" s="119"/>
      <c r="E46" s="119"/>
      <c r="F46" s="44" t="s">
        <v>53</v>
      </c>
      <c r="G46" s="21">
        <v>2500</v>
      </c>
      <c r="H46" s="43">
        <v>3</v>
      </c>
      <c r="I46" s="43">
        <v>3</v>
      </c>
      <c r="J46" s="43">
        <v>3</v>
      </c>
      <c r="K46" s="43">
        <v>3</v>
      </c>
      <c r="L46" s="43">
        <v>3</v>
      </c>
      <c r="M46" s="43">
        <v>3</v>
      </c>
      <c r="N46" s="145">
        <f t="shared" si="16"/>
        <v>7.5</v>
      </c>
      <c r="O46" s="145">
        <f t="shared" si="17"/>
        <v>7.5</v>
      </c>
      <c r="P46" s="146">
        <f t="shared" si="18"/>
        <v>7.5</v>
      </c>
      <c r="Q46" s="73"/>
      <c r="R46" s="73"/>
      <c r="S46" s="73"/>
      <c r="T46" s="74"/>
      <c r="U46" s="74"/>
      <c r="V46" s="74"/>
    </row>
    <row r="47" spans="1:22">
      <c r="A47" s="31"/>
      <c r="B47" s="118"/>
      <c r="C47" s="119"/>
      <c r="D47" s="119"/>
      <c r="E47" s="119"/>
      <c r="F47" s="44" t="s">
        <v>54</v>
      </c>
      <c r="G47" s="21">
        <v>2400</v>
      </c>
      <c r="H47" s="43">
        <v>20</v>
      </c>
      <c r="I47" s="43">
        <v>23</v>
      </c>
      <c r="J47" s="43">
        <v>25</v>
      </c>
      <c r="K47" s="43">
        <v>17</v>
      </c>
      <c r="L47" s="43">
        <v>19</v>
      </c>
      <c r="M47" s="43">
        <v>20</v>
      </c>
      <c r="N47" s="145">
        <f t="shared" si="16"/>
        <v>48</v>
      </c>
      <c r="O47" s="145">
        <f t="shared" si="17"/>
        <v>55.2</v>
      </c>
      <c r="P47" s="146">
        <f t="shared" si="18"/>
        <v>60</v>
      </c>
      <c r="Q47" s="73"/>
      <c r="R47" s="73"/>
      <c r="S47" s="73"/>
      <c r="T47" s="74"/>
      <c r="U47" s="74"/>
      <c r="V47" s="74"/>
    </row>
    <row r="48" spans="1:22">
      <c r="A48" s="31"/>
      <c r="B48" s="118"/>
      <c r="C48" s="119"/>
      <c r="D48" s="119"/>
      <c r="E48" s="119"/>
      <c r="F48" s="44" t="s">
        <v>41</v>
      </c>
      <c r="G48" s="21">
        <v>4145</v>
      </c>
      <c r="H48" s="43">
        <v>3</v>
      </c>
      <c r="I48" s="43">
        <v>3</v>
      </c>
      <c r="J48" s="43">
        <v>0</v>
      </c>
      <c r="K48" s="43">
        <v>3</v>
      </c>
      <c r="L48" s="43">
        <v>3</v>
      </c>
      <c r="M48" s="43">
        <v>3</v>
      </c>
      <c r="N48" s="145">
        <f t="shared" si="16"/>
        <v>12.435</v>
      </c>
      <c r="O48" s="145">
        <f t="shared" si="17"/>
        <v>12.435</v>
      </c>
      <c r="P48" s="146">
        <f t="shared" si="18"/>
        <v>0</v>
      </c>
      <c r="Q48" s="73"/>
      <c r="R48" s="73"/>
      <c r="S48" s="73"/>
      <c r="T48" s="74"/>
      <c r="U48" s="74"/>
      <c r="V48" s="74"/>
    </row>
    <row r="49" spans="1:22">
      <c r="A49" s="31"/>
      <c r="B49" s="118"/>
      <c r="C49" s="119"/>
      <c r="D49" s="119"/>
      <c r="E49" s="119"/>
      <c r="F49" s="44" t="s">
        <v>55</v>
      </c>
      <c r="G49" s="21">
        <v>6116</v>
      </c>
      <c r="H49" s="43">
        <v>10</v>
      </c>
      <c r="I49" s="43">
        <v>15</v>
      </c>
      <c r="J49" s="43">
        <v>20</v>
      </c>
      <c r="K49" s="43">
        <v>10</v>
      </c>
      <c r="L49" s="43">
        <v>15</v>
      </c>
      <c r="M49" s="43">
        <v>20</v>
      </c>
      <c r="N49" s="145">
        <f t="shared" si="16"/>
        <v>61.16</v>
      </c>
      <c r="O49" s="145">
        <f t="shared" si="17"/>
        <v>91.74</v>
      </c>
      <c r="P49" s="146">
        <f t="shared" si="18"/>
        <v>122.32</v>
      </c>
      <c r="Q49" s="73"/>
      <c r="R49" s="73"/>
      <c r="S49" s="73"/>
      <c r="T49" s="74"/>
      <c r="U49" s="74"/>
      <c r="V49" s="74"/>
    </row>
    <row r="50" ht="15.75" spans="1:22">
      <c r="A50" s="31"/>
      <c r="B50" s="120"/>
      <c r="C50" s="121"/>
      <c r="D50" s="121"/>
      <c r="E50" s="121"/>
      <c r="F50" s="45" t="s">
        <v>24</v>
      </c>
      <c r="G50" s="21">
        <v>84</v>
      </c>
      <c r="H50" s="46">
        <v>0.2</v>
      </c>
      <c r="I50" s="46">
        <v>0.2</v>
      </c>
      <c r="J50" s="46">
        <v>0.3</v>
      </c>
      <c r="K50" s="46">
        <v>0.2</v>
      </c>
      <c r="L50" s="46">
        <v>0.2</v>
      </c>
      <c r="M50" s="46">
        <v>0.3</v>
      </c>
      <c r="N50" s="145">
        <f t="shared" si="16"/>
        <v>0.0168</v>
      </c>
      <c r="O50" s="145">
        <f t="shared" si="17"/>
        <v>0.0168</v>
      </c>
      <c r="P50" s="146">
        <f t="shared" si="18"/>
        <v>0.0252</v>
      </c>
      <c r="Q50" s="73"/>
      <c r="R50" s="73"/>
      <c r="S50" s="73"/>
      <c r="T50" s="74"/>
      <c r="U50" s="74"/>
      <c r="V50" s="74"/>
    </row>
    <row r="51" ht="15.75" customHeight="1" spans="1:22">
      <c r="A51" s="31"/>
      <c r="B51" s="117" t="s">
        <v>96</v>
      </c>
      <c r="C51" s="53">
        <v>130</v>
      </c>
      <c r="D51" s="53">
        <v>150</v>
      </c>
      <c r="E51" s="53">
        <v>180</v>
      </c>
      <c r="F51" s="92" t="s">
        <v>57</v>
      </c>
      <c r="G51" s="21">
        <v>667</v>
      </c>
      <c r="H51" s="43">
        <v>45.5</v>
      </c>
      <c r="I51" s="43">
        <v>52.5</v>
      </c>
      <c r="J51" s="43">
        <v>63</v>
      </c>
      <c r="K51" s="43">
        <v>45.5</v>
      </c>
      <c r="L51" s="43">
        <v>52.5</v>
      </c>
      <c r="M51" s="43">
        <v>63</v>
      </c>
      <c r="N51" s="21">
        <f t="shared" si="16"/>
        <v>30.3485</v>
      </c>
      <c r="O51" s="21">
        <f t="shared" si="17"/>
        <v>35.0175</v>
      </c>
      <c r="P51" s="21">
        <f t="shared" si="18"/>
        <v>42.021</v>
      </c>
      <c r="Q51" s="73">
        <f>SUM(O51:O53)</f>
        <v>55.7593</v>
      </c>
      <c r="R51" s="73">
        <f t="shared" ref="R51" si="19">SUM(P51:P53)</f>
        <v>62.7712</v>
      </c>
      <c r="S51" s="73">
        <f>SUM(P51:P53)</f>
        <v>62.7712</v>
      </c>
      <c r="T51" s="75">
        <f>(Q51*1.56)</f>
        <v>86.984508</v>
      </c>
      <c r="U51" s="75">
        <f>(R51*1.56)</f>
        <v>97.923072</v>
      </c>
      <c r="V51" s="75">
        <f>(S51*1.56)</f>
        <v>97.923072</v>
      </c>
    </row>
    <row r="52" ht="15.75" spans="1:22">
      <c r="A52" s="31"/>
      <c r="B52" s="117"/>
      <c r="C52" s="53"/>
      <c r="D52" s="53"/>
      <c r="E52" s="53"/>
      <c r="F52" s="45" t="s">
        <v>24</v>
      </c>
      <c r="G52" s="21">
        <v>84</v>
      </c>
      <c r="H52" s="46">
        <v>0.1</v>
      </c>
      <c r="I52" s="46">
        <v>0.2</v>
      </c>
      <c r="J52" s="46">
        <v>0.3</v>
      </c>
      <c r="K52" s="46">
        <v>0.1</v>
      </c>
      <c r="L52" s="46">
        <v>0.2</v>
      </c>
      <c r="M52" s="46">
        <v>0.3</v>
      </c>
      <c r="N52" s="21">
        <f t="shared" si="16"/>
        <v>0.0084</v>
      </c>
      <c r="O52" s="21">
        <f t="shared" si="17"/>
        <v>0.0168</v>
      </c>
      <c r="P52" s="21">
        <f t="shared" si="18"/>
        <v>0.0252</v>
      </c>
      <c r="Q52" s="73"/>
      <c r="R52" s="73"/>
      <c r="S52" s="73"/>
      <c r="T52" s="75"/>
      <c r="U52" s="75"/>
      <c r="V52" s="75"/>
    </row>
    <row r="53" spans="1:22">
      <c r="A53" s="31"/>
      <c r="B53" s="117"/>
      <c r="C53" s="53"/>
      <c r="D53" s="53"/>
      <c r="E53" s="53"/>
      <c r="F53" s="44" t="s">
        <v>41</v>
      </c>
      <c r="G53" s="21">
        <v>4145</v>
      </c>
      <c r="H53" s="43">
        <v>5</v>
      </c>
      <c r="I53" s="43">
        <v>5</v>
      </c>
      <c r="J53" s="43">
        <v>5</v>
      </c>
      <c r="K53" s="43">
        <v>5</v>
      </c>
      <c r="L53" s="43">
        <v>5</v>
      </c>
      <c r="M53" s="43">
        <v>5</v>
      </c>
      <c r="N53" s="21">
        <f t="shared" si="16"/>
        <v>20.725</v>
      </c>
      <c r="O53" s="21">
        <f t="shared" si="17"/>
        <v>20.725</v>
      </c>
      <c r="P53" s="21">
        <f t="shared" si="18"/>
        <v>20.725</v>
      </c>
      <c r="Q53" s="73"/>
      <c r="R53" s="73"/>
      <c r="S53" s="73"/>
      <c r="T53" s="75"/>
      <c r="U53" s="75"/>
      <c r="V53" s="75"/>
    </row>
    <row r="54" customHeight="1" spans="1:22">
      <c r="A54" s="31"/>
      <c r="B54" s="129" t="s">
        <v>58</v>
      </c>
      <c r="C54" s="137">
        <v>200</v>
      </c>
      <c r="D54" s="137">
        <v>200</v>
      </c>
      <c r="E54" s="137">
        <v>200</v>
      </c>
      <c r="F54" s="45" t="s">
        <v>59</v>
      </c>
      <c r="G54" s="21">
        <v>5137</v>
      </c>
      <c r="H54" s="46">
        <v>0.1</v>
      </c>
      <c r="I54" s="46">
        <v>0.1</v>
      </c>
      <c r="J54" s="46">
        <v>0.1</v>
      </c>
      <c r="K54" s="46">
        <v>0.1</v>
      </c>
      <c r="L54" s="46">
        <v>0.1</v>
      </c>
      <c r="M54" s="46">
        <v>0.1</v>
      </c>
      <c r="N54" s="145">
        <f t="shared" si="16"/>
        <v>0.5137</v>
      </c>
      <c r="O54" s="145">
        <f t="shared" si="17"/>
        <v>0.5137</v>
      </c>
      <c r="P54" s="146">
        <f t="shared" si="18"/>
        <v>0.5137</v>
      </c>
      <c r="Q54" s="73">
        <f>SUM(N54:N56)</f>
        <v>31.4797</v>
      </c>
      <c r="R54" s="73">
        <f>SUM(O54:O56)</f>
        <v>31.4797</v>
      </c>
      <c r="S54" s="73">
        <f>SUM(P54:P56)</f>
        <v>31.4797</v>
      </c>
      <c r="T54" s="74">
        <f>Q54*1.56</f>
        <v>49.108332</v>
      </c>
      <c r="U54" s="74">
        <f>R54*1.56</f>
        <v>49.108332</v>
      </c>
      <c r="V54" s="74">
        <f>S54*1.56</f>
        <v>49.108332</v>
      </c>
    </row>
    <row r="55" customHeight="1" spans="1:22">
      <c r="A55" s="31"/>
      <c r="B55" s="120"/>
      <c r="C55" s="121"/>
      <c r="D55" s="121"/>
      <c r="E55" s="121"/>
      <c r="F55" s="45" t="s">
        <v>27</v>
      </c>
      <c r="G55" s="21">
        <v>494</v>
      </c>
      <c r="H55" s="43">
        <v>60</v>
      </c>
      <c r="I55" s="43">
        <v>60</v>
      </c>
      <c r="J55" s="43">
        <v>60</v>
      </c>
      <c r="K55" s="43">
        <v>60</v>
      </c>
      <c r="L55" s="43">
        <v>60</v>
      </c>
      <c r="M55" s="43">
        <v>60</v>
      </c>
      <c r="N55" s="145">
        <f t="shared" si="16"/>
        <v>29.64</v>
      </c>
      <c r="O55" s="145">
        <f t="shared" si="17"/>
        <v>29.64</v>
      </c>
      <c r="P55" s="146">
        <f t="shared" si="18"/>
        <v>29.64</v>
      </c>
      <c r="Q55" s="73"/>
      <c r="R55" s="73"/>
      <c r="S55" s="73"/>
      <c r="T55" s="74"/>
      <c r="U55" s="74"/>
      <c r="V55" s="74"/>
    </row>
    <row r="56" customHeight="1" spans="1:22">
      <c r="A56" s="31"/>
      <c r="B56" s="117"/>
      <c r="C56" s="53"/>
      <c r="D56" s="53"/>
      <c r="E56" s="53"/>
      <c r="F56" s="45" t="s">
        <v>28</v>
      </c>
      <c r="G56" s="21">
        <v>442</v>
      </c>
      <c r="H56" s="43">
        <v>3</v>
      </c>
      <c r="I56" s="43">
        <v>3</v>
      </c>
      <c r="J56" s="43">
        <v>3</v>
      </c>
      <c r="K56" s="43">
        <v>3</v>
      </c>
      <c r="L56" s="43">
        <v>3</v>
      </c>
      <c r="M56" s="43">
        <v>3</v>
      </c>
      <c r="N56" s="145">
        <f t="shared" si="16"/>
        <v>1.326</v>
      </c>
      <c r="O56" s="145">
        <f t="shared" si="17"/>
        <v>1.326</v>
      </c>
      <c r="P56" s="146">
        <f t="shared" si="18"/>
        <v>1.326</v>
      </c>
      <c r="Q56" s="73"/>
      <c r="R56" s="73"/>
      <c r="S56" s="73"/>
      <c r="T56" s="74"/>
      <c r="U56" s="74"/>
      <c r="V56" s="74"/>
    </row>
    <row r="57" customHeight="1" spans="1:22">
      <c r="A57" s="31"/>
      <c r="B57" s="63" t="s">
        <v>120</v>
      </c>
      <c r="C57" s="53">
        <v>120</v>
      </c>
      <c r="D57" s="53">
        <v>120</v>
      </c>
      <c r="E57" s="53">
        <v>120</v>
      </c>
      <c r="F57" s="45" t="s">
        <v>30</v>
      </c>
      <c r="G57" s="21">
        <v>768</v>
      </c>
      <c r="H57" s="43">
        <v>150</v>
      </c>
      <c r="I57" s="43">
        <v>150</v>
      </c>
      <c r="J57" s="43">
        <v>150</v>
      </c>
      <c r="K57" s="43">
        <v>120</v>
      </c>
      <c r="L57" s="43">
        <v>120</v>
      </c>
      <c r="M57" s="43">
        <v>120</v>
      </c>
      <c r="N57" s="145">
        <f t="shared" si="16"/>
        <v>115.2</v>
      </c>
      <c r="O57" s="145">
        <f t="shared" si="17"/>
        <v>115.2</v>
      </c>
      <c r="P57" s="146">
        <f t="shared" si="18"/>
        <v>115.2</v>
      </c>
      <c r="Q57" s="76">
        <f>SUM(N57)</f>
        <v>115.2</v>
      </c>
      <c r="R57" s="76">
        <f t="shared" ref="R57:S58" si="20">SUM(O57)</f>
        <v>115.2</v>
      </c>
      <c r="S57" s="76">
        <f t="shared" si="20"/>
        <v>115.2</v>
      </c>
      <c r="T57" s="75">
        <f>(Q57*1.56)</f>
        <v>179.712</v>
      </c>
      <c r="U57" s="75">
        <f>(R57*1.56)</f>
        <v>179.712</v>
      </c>
      <c r="V57" s="75">
        <f>(S57*1.56)</f>
        <v>179.712</v>
      </c>
    </row>
    <row r="58" ht="15.75" spans="1:22">
      <c r="A58" s="31"/>
      <c r="B58" s="138" t="s">
        <v>31</v>
      </c>
      <c r="C58" s="59">
        <v>30</v>
      </c>
      <c r="D58" s="59">
        <v>50</v>
      </c>
      <c r="E58" s="59">
        <v>50</v>
      </c>
      <c r="F58" s="54" t="s">
        <v>49</v>
      </c>
      <c r="G58" s="53">
        <v>455</v>
      </c>
      <c r="H58" s="43">
        <v>30</v>
      </c>
      <c r="I58" s="43">
        <v>50</v>
      </c>
      <c r="J58" s="43">
        <v>50</v>
      </c>
      <c r="K58" s="43">
        <v>30</v>
      </c>
      <c r="L58" s="43">
        <v>50</v>
      </c>
      <c r="M58" s="43">
        <v>50</v>
      </c>
      <c r="N58" s="145">
        <f t="shared" si="16"/>
        <v>13.65</v>
      </c>
      <c r="O58" s="145">
        <f t="shared" si="17"/>
        <v>22.75</v>
      </c>
      <c r="P58" s="146">
        <f t="shared" si="18"/>
        <v>22.75</v>
      </c>
      <c r="Q58" s="145">
        <f>SUM(N58)</f>
        <v>13.65</v>
      </c>
      <c r="R58" s="131">
        <f t="shared" si="20"/>
        <v>22.75</v>
      </c>
      <c r="S58" s="131">
        <f t="shared" si="20"/>
        <v>22.75</v>
      </c>
      <c r="T58" s="182">
        <f>(Q58*1.56)</f>
        <v>21.294</v>
      </c>
      <c r="U58" s="182">
        <f>(R58*1.56)</f>
        <v>35.49</v>
      </c>
      <c r="V58" s="182">
        <f>(S58*1.56)</f>
        <v>35.49</v>
      </c>
    </row>
    <row r="59" ht="15.75" spans="1:22">
      <c r="A59" s="31"/>
      <c r="B59" s="10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49"/>
      <c r="Q59" s="183">
        <f t="shared" ref="Q59:V59" si="21">SUM(Q43:Q58)</f>
        <v>569.9758</v>
      </c>
      <c r="R59" s="183">
        <f t="shared" si="21"/>
        <v>636.2117</v>
      </c>
      <c r="S59" s="183">
        <f t="shared" si="21"/>
        <v>659.6611</v>
      </c>
      <c r="T59" s="183">
        <f t="shared" si="21"/>
        <v>889.162248</v>
      </c>
      <c r="U59" s="183">
        <f t="shared" si="21"/>
        <v>992.490252</v>
      </c>
      <c r="V59" s="183">
        <f t="shared" si="21"/>
        <v>1029.071316</v>
      </c>
    </row>
    <row r="60" ht="17.25" customHeight="1" spans="1:22">
      <c r="A60" s="31"/>
      <c r="B60" s="139" t="s">
        <v>60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36"/>
      <c r="R60" s="31"/>
      <c r="S60" s="31"/>
      <c r="T60" s="31"/>
      <c r="U60" s="31"/>
      <c r="V60" s="31"/>
    </row>
    <row r="61" ht="21" customHeight="1" spans="1:22">
      <c r="A61" s="31"/>
      <c r="B61" s="112" t="s">
        <v>123</v>
      </c>
      <c r="C61" s="140">
        <v>60</v>
      </c>
      <c r="D61" s="140">
        <v>80</v>
      </c>
      <c r="E61" s="140">
        <v>100</v>
      </c>
      <c r="F61" s="141" t="s">
        <v>62</v>
      </c>
      <c r="G61" s="21">
        <v>130</v>
      </c>
      <c r="H61" s="116">
        <v>49</v>
      </c>
      <c r="I61" s="116">
        <v>63</v>
      </c>
      <c r="J61" s="116">
        <v>70</v>
      </c>
      <c r="K61" s="116">
        <v>35</v>
      </c>
      <c r="L61" s="116">
        <v>45</v>
      </c>
      <c r="M61" s="116">
        <v>50</v>
      </c>
      <c r="N61" s="21">
        <f t="shared" ref="N61:N84" si="22">H61*G61/1000</f>
        <v>6.37</v>
      </c>
      <c r="O61" s="21">
        <f t="shared" ref="O61:O84" si="23">I61*G61/1000</f>
        <v>8.19</v>
      </c>
      <c r="P61" s="21">
        <f t="shared" ref="P61:P84" si="24">J61*G61/1000</f>
        <v>9.1</v>
      </c>
      <c r="Q61" s="184">
        <f>SUM(N61:N65)</f>
        <v>28.5094</v>
      </c>
      <c r="R61" s="184">
        <f t="shared" ref="R61:S61" si="25">SUM(O61:O65)</f>
        <v>36.1299</v>
      </c>
      <c r="S61" s="184">
        <f t="shared" si="25"/>
        <v>40.1434</v>
      </c>
      <c r="T61" s="185">
        <f>Q61*1.56</f>
        <v>44.474664</v>
      </c>
      <c r="U61" s="185">
        <f>R61*1</f>
        <v>36.1299</v>
      </c>
      <c r="V61" s="186">
        <f>S61*1.56</f>
        <v>62.623704</v>
      </c>
    </row>
    <row r="62" spans="1:22">
      <c r="A62" s="31"/>
      <c r="B62" s="117"/>
      <c r="C62" s="53"/>
      <c r="D62" s="53"/>
      <c r="E62" s="53"/>
      <c r="F62" s="31" t="s">
        <v>44</v>
      </c>
      <c r="G62" s="58">
        <v>131</v>
      </c>
      <c r="H62" s="53">
        <v>21</v>
      </c>
      <c r="I62" s="53">
        <v>27</v>
      </c>
      <c r="J62" s="46">
        <v>30</v>
      </c>
      <c r="K62" s="53">
        <v>16</v>
      </c>
      <c r="L62" s="53">
        <v>21</v>
      </c>
      <c r="M62" s="43">
        <v>23</v>
      </c>
      <c r="N62" s="21">
        <f t="shared" si="22"/>
        <v>2.751</v>
      </c>
      <c r="O62" s="21">
        <f t="shared" si="23"/>
        <v>3.537</v>
      </c>
      <c r="P62" s="21">
        <f t="shared" si="24"/>
        <v>3.93</v>
      </c>
      <c r="Q62" s="131"/>
      <c r="R62" s="131"/>
      <c r="S62" s="131"/>
      <c r="T62" s="170"/>
      <c r="U62" s="170"/>
      <c r="V62" s="171"/>
    </row>
    <row r="63" ht="15.75" customHeight="1" spans="1:22">
      <c r="A63" s="31"/>
      <c r="B63" s="117"/>
      <c r="C63" s="53"/>
      <c r="D63" s="53"/>
      <c r="E63" s="53"/>
      <c r="F63" s="44" t="s">
        <v>63</v>
      </c>
      <c r="G63" s="21">
        <v>768</v>
      </c>
      <c r="H63" s="53">
        <v>21</v>
      </c>
      <c r="I63" s="53">
        <v>27</v>
      </c>
      <c r="J63" s="46">
        <v>30</v>
      </c>
      <c r="K63" s="53">
        <v>15</v>
      </c>
      <c r="L63" s="53">
        <v>19</v>
      </c>
      <c r="M63" s="43">
        <v>21</v>
      </c>
      <c r="N63" s="21">
        <f t="shared" si="22"/>
        <v>16.128</v>
      </c>
      <c r="O63" s="21">
        <f t="shared" si="23"/>
        <v>20.736</v>
      </c>
      <c r="P63" s="21">
        <f t="shared" si="24"/>
        <v>23.04</v>
      </c>
      <c r="Q63" s="131"/>
      <c r="R63" s="131"/>
      <c r="S63" s="131"/>
      <c r="T63" s="170"/>
      <c r="U63" s="170"/>
      <c r="V63" s="171"/>
    </row>
    <row r="64" spans="1:22">
      <c r="A64" s="31"/>
      <c r="B64" s="117"/>
      <c r="C64" s="53"/>
      <c r="D64" s="53"/>
      <c r="E64" s="53"/>
      <c r="F64" s="44" t="s">
        <v>21</v>
      </c>
      <c r="G64" s="21">
        <v>813</v>
      </c>
      <c r="H64" s="46">
        <v>4</v>
      </c>
      <c r="I64" s="46">
        <v>4.5</v>
      </c>
      <c r="J64" s="46">
        <v>5</v>
      </c>
      <c r="K64" s="46">
        <v>4</v>
      </c>
      <c r="L64" s="46">
        <v>4.5</v>
      </c>
      <c r="M64" s="46">
        <v>5</v>
      </c>
      <c r="N64" s="21">
        <f t="shared" si="22"/>
        <v>3.252</v>
      </c>
      <c r="O64" s="21">
        <f t="shared" si="23"/>
        <v>3.6585</v>
      </c>
      <c r="P64" s="21">
        <f t="shared" si="24"/>
        <v>4.065</v>
      </c>
      <c r="Q64" s="131"/>
      <c r="R64" s="131"/>
      <c r="S64" s="131"/>
      <c r="T64" s="170"/>
      <c r="U64" s="170"/>
      <c r="V64" s="171"/>
    </row>
    <row r="65" ht="15.75" spans="1:22">
      <c r="A65" s="31"/>
      <c r="B65" s="117"/>
      <c r="C65" s="53"/>
      <c r="D65" s="53"/>
      <c r="E65" s="53"/>
      <c r="F65" s="45" t="s">
        <v>24</v>
      </c>
      <c r="G65" s="21">
        <v>84</v>
      </c>
      <c r="H65" s="46">
        <v>0.1</v>
      </c>
      <c r="I65" s="46">
        <v>0.1</v>
      </c>
      <c r="J65" s="46">
        <v>0.1</v>
      </c>
      <c r="K65" s="46">
        <v>0.1</v>
      </c>
      <c r="L65" s="46">
        <v>0.1</v>
      </c>
      <c r="M65" s="46">
        <v>0.1</v>
      </c>
      <c r="N65" s="21">
        <f t="shared" si="22"/>
        <v>0.0084</v>
      </c>
      <c r="O65" s="21">
        <f t="shared" si="23"/>
        <v>0.0084</v>
      </c>
      <c r="P65" s="21">
        <f t="shared" si="24"/>
        <v>0.0084</v>
      </c>
      <c r="Q65" s="143"/>
      <c r="R65" s="143"/>
      <c r="S65" s="143"/>
      <c r="T65" s="172"/>
      <c r="U65" s="172"/>
      <c r="V65" s="173"/>
    </row>
    <row r="66" ht="15.75" customHeight="1" spans="1:22">
      <c r="A66" s="31"/>
      <c r="B66" s="187" t="s">
        <v>137</v>
      </c>
      <c r="C66" s="55">
        <v>200</v>
      </c>
      <c r="D66" s="55">
        <v>250</v>
      </c>
      <c r="E66" s="55">
        <v>300</v>
      </c>
      <c r="F66" s="45" t="s">
        <v>65</v>
      </c>
      <c r="G66" s="21">
        <v>3450</v>
      </c>
      <c r="H66" s="51">
        <v>65</v>
      </c>
      <c r="I66" s="51">
        <v>81</v>
      </c>
      <c r="J66" s="51">
        <v>97</v>
      </c>
      <c r="K66" s="51">
        <v>38</v>
      </c>
      <c r="L66" s="51">
        <v>47</v>
      </c>
      <c r="M66" s="51">
        <v>56</v>
      </c>
      <c r="N66" s="21">
        <f t="shared" si="22"/>
        <v>224.25</v>
      </c>
      <c r="O66" s="21">
        <f t="shared" si="23"/>
        <v>279.45</v>
      </c>
      <c r="P66" s="21">
        <f t="shared" si="24"/>
        <v>334.65</v>
      </c>
      <c r="Q66" s="21">
        <f>SUM(N66:N70)</f>
        <v>235.3004</v>
      </c>
      <c r="R66" s="21">
        <f>SUM(O66:O70)</f>
        <v>293.0808</v>
      </c>
      <c r="S66" s="21">
        <f>SUM(P66:P70)</f>
        <v>350.8612</v>
      </c>
      <c r="T66" s="58">
        <f>Q66*1.56</f>
        <v>367.068624</v>
      </c>
      <c r="U66" s="58">
        <f>R66*1.56</f>
        <v>457.206048</v>
      </c>
      <c r="V66" s="177">
        <f>S66*1.56</f>
        <v>547.343472</v>
      </c>
    </row>
    <row r="67" ht="15.75" customHeight="1" spans="1:22">
      <c r="A67" s="31"/>
      <c r="B67" s="187"/>
      <c r="C67" s="55"/>
      <c r="D67" s="55"/>
      <c r="E67" s="55"/>
      <c r="F67" s="45" t="s">
        <v>66</v>
      </c>
      <c r="G67" s="21">
        <v>370</v>
      </c>
      <c r="H67" s="51">
        <v>5</v>
      </c>
      <c r="I67" s="51">
        <v>6</v>
      </c>
      <c r="J67" s="51">
        <v>7</v>
      </c>
      <c r="K67" s="51">
        <v>5</v>
      </c>
      <c r="L67" s="51">
        <v>6</v>
      </c>
      <c r="M67" s="51">
        <v>7</v>
      </c>
      <c r="N67" s="21">
        <f t="shared" si="22"/>
        <v>1.85</v>
      </c>
      <c r="O67" s="21">
        <f t="shared" si="23"/>
        <v>2.22</v>
      </c>
      <c r="P67" s="21">
        <f t="shared" si="24"/>
        <v>2.59</v>
      </c>
      <c r="Q67" s="21"/>
      <c r="R67" s="21"/>
      <c r="S67" s="21"/>
      <c r="T67" s="58"/>
      <c r="U67" s="58"/>
      <c r="V67" s="177"/>
    </row>
    <row r="68" ht="15.75" customHeight="1" spans="1:22">
      <c r="A68" s="31"/>
      <c r="B68" s="187"/>
      <c r="C68" s="55"/>
      <c r="D68" s="55"/>
      <c r="E68" s="55"/>
      <c r="F68" s="45" t="s">
        <v>23</v>
      </c>
      <c r="G68" s="21">
        <v>117</v>
      </c>
      <c r="H68" s="51">
        <v>17</v>
      </c>
      <c r="I68" s="51">
        <v>22</v>
      </c>
      <c r="J68" s="51">
        <v>27</v>
      </c>
      <c r="K68" s="51">
        <v>15</v>
      </c>
      <c r="L68" s="51">
        <v>18</v>
      </c>
      <c r="M68" s="51">
        <v>21</v>
      </c>
      <c r="N68" s="21">
        <f t="shared" si="22"/>
        <v>1.989</v>
      </c>
      <c r="O68" s="21">
        <f t="shared" si="23"/>
        <v>2.574</v>
      </c>
      <c r="P68" s="21">
        <f t="shared" si="24"/>
        <v>3.159</v>
      </c>
      <c r="Q68" s="21"/>
      <c r="R68" s="21"/>
      <c r="S68" s="21"/>
      <c r="T68" s="58"/>
      <c r="U68" s="58"/>
      <c r="V68" s="177"/>
    </row>
    <row r="69" ht="15.75" customHeight="1" spans="1:22">
      <c r="A69" s="31"/>
      <c r="B69" s="187"/>
      <c r="C69" s="55"/>
      <c r="D69" s="55"/>
      <c r="E69" s="55"/>
      <c r="F69" s="45" t="s">
        <v>43</v>
      </c>
      <c r="G69" s="21">
        <v>147</v>
      </c>
      <c r="H69" s="51">
        <v>49</v>
      </c>
      <c r="I69" s="51">
        <v>60</v>
      </c>
      <c r="J69" s="51">
        <v>71</v>
      </c>
      <c r="K69" s="51">
        <v>36</v>
      </c>
      <c r="L69" s="51">
        <v>45</v>
      </c>
      <c r="M69" s="51">
        <v>54</v>
      </c>
      <c r="N69" s="21">
        <f t="shared" si="22"/>
        <v>7.203</v>
      </c>
      <c r="O69" s="21">
        <f t="shared" si="23"/>
        <v>8.82</v>
      </c>
      <c r="P69" s="21">
        <f t="shared" si="24"/>
        <v>10.437</v>
      </c>
      <c r="Q69" s="21"/>
      <c r="R69" s="21"/>
      <c r="S69" s="21"/>
      <c r="T69" s="58"/>
      <c r="U69" s="58"/>
      <c r="V69" s="177"/>
    </row>
    <row r="70" ht="15.75" customHeight="1" spans="1:22">
      <c r="A70" s="31"/>
      <c r="B70" s="187"/>
      <c r="C70" s="55"/>
      <c r="D70" s="55"/>
      <c r="E70" s="55"/>
      <c r="F70" s="45" t="s">
        <v>67</v>
      </c>
      <c r="G70" s="21">
        <v>84</v>
      </c>
      <c r="H70" s="48">
        <v>0.1</v>
      </c>
      <c r="I70" s="48">
        <v>0.2</v>
      </c>
      <c r="J70" s="48">
        <v>0.3</v>
      </c>
      <c r="K70" s="48">
        <v>0.1</v>
      </c>
      <c r="L70" s="48">
        <v>0.2</v>
      </c>
      <c r="M70" s="48">
        <v>0.3</v>
      </c>
      <c r="N70" s="21">
        <f t="shared" si="22"/>
        <v>0.0084</v>
      </c>
      <c r="O70" s="21">
        <f t="shared" si="23"/>
        <v>0.0168</v>
      </c>
      <c r="P70" s="21">
        <f t="shared" si="24"/>
        <v>0.0252</v>
      </c>
      <c r="Q70" s="21"/>
      <c r="R70" s="21"/>
      <c r="S70" s="21"/>
      <c r="T70" s="58"/>
      <c r="U70" s="58"/>
      <c r="V70" s="177"/>
    </row>
    <row r="71" ht="33" customHeight="1" spans="1:22">
      <c r="A71" s="31"/>
      <c r="B71" s="40" t="s">
        <v>124</v>
      </c>
      <c r="C71" s="53">
        <v>50</v>
      </c>
      <c r="D71" s="53">
        <v>50</v>
      </c>
      <c r="E71" s="53">
        <v>50</v>
      </c>
      <c r="F71" s="40" t="s">
        <v>69</v>
      </c>
      <c r="G71" s="21">
        <v>361</v>
      </c>
      <c r="H71" s="43">
        <v>30</v>
      </c>
      <c r="I71" s="43">
        <v>30</v>
      </c>
      <c r="J71" s="43">
        <v>30</v>
      </c>
      <c r="K71" s="43">
        <v>30</v>
      </c>
      <c r="L71" s="43">
        <v>30</v>
      </c>
      <c r="M71" s="43">
        <v>30</v>
      </c>
      <c r="N71" s="21">
        <f t="shared" ref="N71:N81" si="26">H71*G71/1000</f>
        <v>10.83</v>
      </c>
      <c r="O71" s="21">
        <f t="shared" ref="O71:O81" si="27">I71*G71/1000</f>
        <v>10.83</v>
      </c>
      <c r="P71" s="21">
        <f t="shared" ref="P71:P81" si="28">J71*G71/1000</f>
        <v>10.83</v>
      </c>
      <c r="Q71" s="145">
        <f>SUM(N71:N81)</f>
        <v>111.1218</v>
      </c>
      <c r="R71" s="145">
        <f>SUM(O71:O81)</f>
        <v>111.1218</v>
      </c>
      <c r="S71" s="145">
        <f>SUM(P71:P81)</f>
        <v>111.1218</v>
      </c>
      <c r="T71" s="145">
        <f>Q71*1.56</f>
        <v>173.350008</v>
      </c>
      <c r="U71" s="145">
        <f>R71*1.56</f>
        <v>173.350008</v>
      </c>
      <c r="V71" s="146">
        <f>S71*1.56</f>
        <v>173.350008</v>
      </c>
    </row>
    <row r="72" ht="31.5" customHeight="1" spans="1:22">
      <c r="A72" s="31"/>
      <c r="B72" s="40"/>
      <c r="C72" s="53"/>
      <c r="D72" s="53"/>
      <c r="E72" s="53"/>
      <c r="F72" s="40" t="s">
        <v>70</v>
      </c>
      <c r="G72" s="21">
        <v>361</v>
      </c>
      <c r="H72" s="43">
        <v>2</v>
      </c>
      <c r="I72" s="43">
        <v>2</v>
      </c>
      <c r="J72" s="43">
        <v>2</v>
      </c>
      <c r="K72" s="43">
        <v>2</v>
      </c>
      <c r="L72" s="43">
        <v>2</v>
      </c>
      <c r="M72" s="43">
        <v>2</v>
      </c>
      <c r="N72" s="21">
        <f t="shared" si="26"/>
        <v>0.722</v>
      </c>
      <c r="O72" s="21">
        <f t="shared" si="27"/>
        <v>0.722</v>
      </c>
      <c r="P72" s="21">
        <f t="shared" si="28"/>
        <v>0.722</v>
      </c>
      <c r="Q72" s="131"/>
      <c r="R72" s="131"/>
      <c r="S72" s="131"/>
      <c r="T72" s="131"/>
      <c r="U72" s="131"/>
      <c r="V72" s="211"/>
    </row>
    <row r="73" ht="15.75" customHeight="1" spans="1:22">
      <c r="A73" s="31"/>
      <c r="B73" s="40"/>
      <c r="C73" s="53"/>
      <c r="D73" s="53"/>
      <c r="E73" s="53"/>
      <c r="F73" s="40" t="s">
        <v>28</v>
      </c>
      <c r="G73" s="21">
        <v>442</v>
      </c>
      <c r="H73" s="43">
        <v>4</v>
      </c>
      <c r="I73" s="43">
        <v>4</v>
      </c>
      <c r="J73" s="43">
        <v>4</v>
      </c>
      <c r="K73" s="43">
        <v>4</v>
      </c>
      <c r="L73" s="43">
        <v>4</v>
      </c>
      <c r="M73" s="43">
        <v>4</v>
      </c>
      <c r="N73" s="21">
        <f t="shared" si="26"/>
        <v>1.768</v>
      </c>
      <c r="O73" s="21">
        <f t="shared" si="27"/>
        <v>1.768</v>
      </c>
      <c r="P73" s="21">
        <f t="shared" si="28"/>
        <v>1.768</v>
      </c>
      <c r="Q73" s="131"/>
      <c r="R73" s="131"/>
      <c r="S73" s="131"/>
      <c r="T73" s="131"/>
      <c r="U73" s="131"/>
      <c r="V73" s="211"/>
    </row>
    <row r="74" ht="15.75" customHeight="1" spans="1:22">
      <c r="A74" s="31"/>
      <c r="B74" s="40"/>
      <c r="C74" s="53"/>
      <c r="D74" s="53"/>
      <c r="E74" s="53"/>
      <c r="F74" s="40" t="s">
        <v>71</v>
      </c>
      <c r="G74" s="21">
        <v>4145</v>
      </c>
      <c r="H74" s="43">
        <v>1</v>
      </c>
      <c r="I74" s="43">
        <v>1</v>
      </c>
      <c r="J74" s="43">
        <v>1</v>
      </c>
      <c r="K74" s="43">
        <v>1</v>
      </c>
      <c r="L74" s="43">
        <v>1</v>
      </c>
      <c r="M74" s="43">
        <v>1</v>
      </c>
      <c r="N74" s="21">
        <f t="shared" si="26"/>
        <v>4.145</v>
      </c>
      <c r="O74" s="21">
        <f t="shared" si="27"/>
        <v>4.145</v>
      </c>
      <c r="P74" s="21">
        <f t="shared" si="28"/>
        <v>4.145</v>
      </c>
      <c r="Q74" s="131"/>
      <c r="R74" s="131"/>
      <c r="S74" s="131"/>
      <c r="T74" s="131"/>
      <c r="U74" s="131"/>
      <c r="V74" s="211"/>
    </row>
    <row r="75" ht="15.75" customHeight="1" spans="1:22">
      <c r="A75" s="31"/>
      <c r="B75" s="40"/>
      <c r="C75" s="53"/>
      <c r="D75" s="53"/>
      <c r="E75" s="53"/>
      <c r="F75" s="40" t="s">
        <v>72</v>
      </c>
      <c r="G75" s="21">
        <v>553</v>
      </c>
      <c r="H75" s="43">
        <v>5</v>
      </c>
      <c r="I75" s="43">
        <v>5</v>
      </c>
      <c r="J75" s="43">
        <v>5</v>
      </c>
      <c r="K75" s="43">
        <v>5</v>
      </c>
      <c r="L75" s="43">
        <v>5</v>
      </c>
      <c r="M75" s="43">
        <v>5</v>
      </c>
      <c r="N75" s="21">
        <f t="shared" si="26"/>
        <v>2.765</v>
      </c>
      <c r="O75" s="21">
        <f t="shared" si="27"/>
        <v>2.765</v>
      </c>
      <c r="P75" s="21">
        <f t="shared" si="28"/>
        <v>2.765</v>
      </c>
      <c r="Q75" s="131"/>
      <c r="R75" s="131"/>
      <c r="S75" s="131"/>
      <c r="T75" s="131"/>
      <c r="U75" s="131"/>
      <c r="V75" s="211"/>
    </row>
    <row r="76" ht="15.75" customHeight="1" spans="1:22">
      <c r="A76" s="31"/>
      <c r="B76" s="40"/>
      <c r="C76" s="53"/>
      <c r="D76" s="53"/>
      <c r="E76" s="53"/>
      <c r="F76" s="40" t="s">
        <v>73</v>
      </c>
      <c r="G76" s="21">
        <v>494</v>
      </c>
      <c r="H76" s="43">
        <v>9</v>
      </c>
      <c r="I76" s="43">
        <v>9</v>
      </c>
      <c r="J76" s="43">
        <v>9</v>
      </c>
      <c r="K76" s="43">
        <v>9</v>
      </c>
      <c r="L76" s="43">
        <v>9</v>
      </c>
      <c r="M76" s="43">
        <v>9</v>
      </c>
      <c r="N76" s="21">
        <f t="shared" si="26"/>
        <v>4.446</v>
      </c>
      <c r="O76" s="21">
        <f t="shared" si="27"/>
        <v>4.446</v>
      </c>
      <c r="P76" s="21">
        <f t="shared" si="28"/>
        <v>4.446</v>
      </c>
      <c r="Q76" s="131"/>
      <c r="R76" s="131"/>
      <c r="S76" s="131"/>
      <c r="T76" s="131"/>
      <c r="U76" s="131"/>
      <c r="V76" s="211"/>
    </row>
    <row r="77" ht="15.75" customHeight="1" spans="1:22">
      <c r="A77" s="31"/>
      <c r="B77" s="40"/>
      <c r="C77" s="53"/>
      <c r="D77" s="53"/>
      <c r="E77" s="53"/>
      <c r="F77" s="40" t="s">
        <v>55</v>
      </c>
      <c r="G77" s="94">
        <v>6116</v>
      </c>
      <c r="H77" s="43">
        <v>13</v>
      </c>
      <c r="I77" s="43">
        <v>13</v>
      </c>
      <c r="J77" s="43">
        <v>13</v>
      </c>
      <c r="K77" s="43">
        <v>13</v>
      </c>
      <c r="L77" s="43">
        <v>13</v>
      </c>
      <c r="M77" s="43">
        <v>13</v>
      </c>
      <c r="N77" s="21">
        <f t="shared" si="26"/>
        <v>79.508</v>
      </c>
      <c r="O77" s="21">
        <f t="shared" si="27"/>
        <v>79.508</v>
      </c>
      <c r="P77" s="21">
        <f t="shared" si="28"/>
        <v>79.508</v>
      </c>
      <c r="Q77" s="131"/>
      <c r="R77" s="131"/>
      <c r="S77" s="131"/>
      <c r="T77" s="131"/>
      <c r="U77" s="131"/>
      <c r="V77" s="211"/>
    </row>
    <row r="78" spans="1:22">
      <c r="A78" s="31"/>
      <c r="B78" s="40"/>
      <c r="C78" s="53"/>
      <c r="D78" s="53"/>
      <c r="E78" s="53"/>
      <c r="F78" s="40" t="s">
        <v>74</v>
      </c>
      <c r="G78" s="21">
        <v>6188</v>
      </c>
      <c r="H78" s="43">
        <v>1</v>
      </c>
      <c r="I78" s="43">
        <v>1</v>
      </c>
      <c r="J78" s="43">
        <v>1</v>
      </c>
      <c r="K78" s="43">
        <v>0.001</v>
      </c>
      <c r="L78" s="43">
        <v>1</v>
      </c>
      <c r="M78" s="43">
        <v>1</v>
      </c>
      <c r="N78" s="21">
        <f t="shared" si="26"/>
        <v>6.188</v>
      </c>
      <c r="O78" s="21">
        <f t="shared" si="27"/>
        <v>6.188</v>
      </c>
      <c r="P78" s="21">
        <f t="shared" si="28"/>
        <v>6.188</v>
      </c>
      <c r="Q78" s="131"/>
      <c r="R78" s="131"/>
      <c r="S78" s="131"/>
      <c r="T78" s="131"/>
      <c r="U78" s="131"/>
      <c r="V78" s="211"/>
    </row>
    <row r="79" spans="1:22">
      <c r="A79" s="31"/>
      <c r="B79" s="40"/>
      <c r="C79" s="53"/>
      <c r="D79" s="53"/>
      <c r="E79" s="53"/>
      <c r="F79" s="40" t="s">
        <v>67</v>
      </c>
      <c r="G79" s="21">
        <v>84</v>
      </c>
      <c r="H79" s="46">
        <v>0.2</v>
      </c>
      <c r="I79" s="46">
        <v>0.2</v>
      </c>
      <c r="J79" s="46">
        <v>0.2</v>
      </c>
      <c r="K79" s="46">
        <v>0.2</v>
      </c>
      <c r="L79" s="46">
        <v>0.2</v>
      </c>
      <c r="M79" s="46">
        <v>0.2</v>
      </c>
      <c r="N79" s="21">
        <f t="shared" si="26"/>
        <v>0.0168</v>
      </c>
      <c r="O79" s="21">
        <f t="shared" si="27"/>
        <v>0.0168</v>
      </c>
      <c r="P79" s="21">
        <f t="shared" si="28"/>
        <v>0.0168</v>
      </c>
      <c r="Q79" s="131"/>
      <c r="R79" s="131"/>
      <c r="S79" s="131"/>
      <c r="T79" s="131"/>
      <c r="U79" s="131"/>
      <c r="V79" s="211"/>
    </row>
    <row r="80" spans="1:22">
      <c r="A80" s="31"/>
      <c r="B80" s="40"/>
      <c r="C80" s="53"/>
      <c r="D80" s="53"/>
      <c r="E80" s="53"/>
      <c r="F80" s="40" t="s">
        <v>75</v>
      </c>
      <c r="G80" s="21">
        <v>6000</v>
      </c>
      <c r="H80" s="21">
        <v>0.03</v>
      </c>
      <c r="I80" s="21">
        <v>0.03</v>
      </c>
      <c r="J80" s="21">
        <v>0.03</v>
      </c>
      <c r="K80" s="21">
        <v>0.03</v>
      </c>
      <c r="L80" s="21">
        <v>0.03</v>
      </c>
      <c r="M80" s="21">
        <v>0.03</v>
      </c>
      <c r="N80" s="21">
        <f t="shared" si="26"/>
        <v>0.18</v>
      </c>
      <c r="O80" s="21">
        <f t="shared" si="27"/>
        <v>0.18</v>
      </c>
      <c r="P80" s="146">
        <f t="shared" si="28"/>
        <v>0.18</v>
      </c>
      <c r="Q80" s="131"/>
      <c r="R80" s="131"/>
      <c r="S80" s="131"/>
      <c r="T80" s="131"/>
      <c r="U80" s="131"/>
      <c r="V80" s="211"/>
    </row>
    <row r="81" spans="1:22">
      <c r="A81" s="31"/>
      <c r="B81" s="40"/>
      <c r="C81" s="53"/>
      <c r="D81" s="53"/>
      <c r="E81" s="53"/>
      <c r="F81" s="40" t="s">
        <v>72</v>
      </c>
      <c r="G81" s="21">
        <v>553</v>
      </c>
      <c r="H81" s="43">
        <v>1</v>
      </c>
      <c r="I81" s="43">
        <v>1</v>
      </c>
      <c r="J81" s="43">
        <v>1</v>
      </c>
      <c r="K81" s="43">
        <v>1</v>
      </c>
      <c r="L81" s="43">
        <v>1</v>
      </c>
      <c r="M81" s="43">
        <v>1</v>
      </c>
      <c r="N81" s="21">
        <f t="shared" si="26"/>
        <v>0.553</v>
      </c>
      <c r="O81" s="21">
        <f t="shared" si="27"/>
        <v>0.553</v>
      </c>
      <c r="P81" s="146">
        <f t="shared" si="28"/>
        <v>0.553</v>
      </c>
      <c r="Q81" s="143"/>
      <c r="R81" s="143"/>
      <c r="S81" s="143"/>
      <c r="T81" s="143"/>
      <c r="U81" s="143"/>
      <c r="V81" s="144"/>
    </row>
    <row r="82" spans="1:22">
      <c r="A82" s="31"/>
      <c r="B82" s="117" t="s">
        <v>76</v>
      </c>
      <c r="C82" s="53">
        <v>200</v>
      </c>
      <c r="D82" s="53">
        <v>200</v>
      </c>
      <c r="E82" s="53">
        <v>200</v>
      </c>
      <c r="F82" s="60" t="s">
        <v>77</v>
      </c>
      <c r="G82" s="21">
        <v>800</v>
      </c>
      <c r="H82" s="53">
        <v>20</v>
      </c>
      <c r="I82" s="53">
        <v>20</v>
      </c>
      <c r="J82" s="53">
        <v>20</v>
      </c>
      <c r="K82" s="53">
        <v>20</v>
      </c>
      <c r="L82" s="53">
        <v>20</v>
      </c>
      <c r="M82" s="53">
        <v>20</v>
      </c>
      <c r="N82" s="145">
        <f t="shared" ref="N82:N83" si="29">H82*G82/1000</f>
        <v>16</v>
      </c>
      <c r="O82" s="145">
        <f t="shared" ref="O82:O83" si="30">I82*G82/1000</f>
        <v>16</v>
      </c>
      <c r="P82" s="146">
        <f t="shared" ref="P82:P83" si="31">J82*G82/1000</f>
        <v>16</v>
      </c>
      <c r="Q82" s="145">
        <f>SUM(N82:N83)</f>
        <v>17.326</v>
      </c>
      <c r="R82" s="145">
        <f t="shared" ref="R82:S82" si="32">SUM(O82:O83)</f>
        <v>17.326</v>
      </c>
      <c r="S82" s="145">
        <f t="shared" si="32"/>
        <v>17.326</v>
      </c>
      <c r="T82" s="145">
        <f>Q82*1.56</f>
        <v>27.02856</v>
      </c>
      <c r="U82" s="145">
        <f>R82*1.56</f>
        <v>27.02856</v>
      </c>
      <c r="V82" s="212">
        <f>S82*1.56</f>
        <v>27.02856</v>
      </c>
    </row>
    <row r="83" spans="1:22">
      <c r="A83" s="31"/>
      <c r="B83" s="117"/>
      <c r="C83" s="53"/>
      <c r="D83" s="53"/>
      <c r="E83" s="53"/>
      <c r="F83" s="61" t="s">
        <v>48</v>
      </c>
      <c r="G83" s="21">
        <v>442</v>
      </c>
      <c r="H83" s="43">
        <v>3</v>
      </c>
      <c r="I83" s="43">
        <v>3</v>
      </c>
      <c r="J83" s="43">
        <v>3</v>
      </c>
      <c r="K83" s="43">
        <v>3</v>
      </c>
      <c r="L83" s="43">
        <v>3</v>
      </c>
      <c r="M83" s="43">
        <v>3</v>
      </c>
      <c r="N83" s="145">
        <f t="shared" si="29"/>
        <v>1.326</v>
      </c>
      <c r="O83" s="145">
        <f t="shared" si="30"/>
        <v>1.326</v>
      </c>
      <c r="P83" s="146">
        <f t="shared" si="31"/>
        <v>1.326</v>
      </c>
      <c r="Q83" s="143"/>
      <c r="R83" s="143"/>
      <c r="S83" s="143"/>
      <c r="T83" s="143"/>
      <c r="U83" s="143"/>
      <c r="V83" s="161"/>
    </row>
    <row r="84" spans="1:22">
      <c r="A84" s="31"/>
      <c r="B84" s="138" t="s">
        <v>31</v>
      </c>
      <c r="C84" s="59">
        <v>30</v>
      </c>
      <c r="D84" s="59">
        <v>50</v>
      </c>
      <c r="E84" s="59">
        <v>50</v>
      </c>
      <c r="F84" s="54" t="s">
        <v>49</v>
      </c>
      <c r="G84" s="53">
        <v>455</v>
      </c>
      <c r="H84" s="43">
        <v>30</v>
      </c>
      <c r="I84" s="43">
        <v>50</v>
      </c>
      <c r="J84" s="43">
        <v>50</v>
      </c>
      <c r="K84" s="43">
        <v>30</v>
      </c>
      <c r="L84" s="43">
        <v>50</v>
      </c>
      <c r="M84" s="43">
        <v>50</v>
      </c>
      <c r="N84" s="21">
        <f t="shared" si="22"/>
        <v>13.65</v>
      </c>
      <c r="O84" s="21">
        <f t="shared" si="23"/>
        <v>22.75</v>
      </c>
      <c r="P84" s="21">
        <f t="shared" si="24"/>
        <v>22.75</v>
      </c>
      <c r="Q84" s="21">
        <f>SUM(N84)</f>
        <v>13.65</v>
      </c>
      <c r="R84" s="21">
        <f t="shared" ref="R84:S84" si="33">SUM(O84)</f>
        <v>22.75</v>
      </c>
      <c r="S84" s="21">
        <f t="shared" si="33"/>
        <v>22.75</v>
      </c>
      <c r="T84" s="58">
        <f>Q84*1.56</f>
        <v>21.294</v>
      </c>
      <c r="U84" s="58">
        <f>R84*1.56</f>
        <v>35.49</v>
      </c>
      <c r="V84" s="177">
        <f>S84*1.56</f>
        <v>35.49</v>
      </c>
    </row>
    <row r="85" ht="15.75" spans="1:22">
      <c r="A85" s="31"/>
      <c r="B85" s="188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206"/>
      <c r="O85" s="206"/>
      <c r="P85" s="206"/>
      <c r="Q85" s="206">
        <f t="shared" ref="Q85:V85" si="34">SUM(Q61:Q84)</f>
        <v>405.9076</v>
      </c>
      <c r="R85" s="206">
        <f t="shared" si="34"/>
        <v>480.4085</v>
      </c>
      <c r="S85" s="206">
        <f t="shared" si="34"/>
        <v>542.2024</v>
      </c>
      <c r="T85" s="206">
        <f t="shared" si="34"/>
        <v>633.215856</v>
      </c>
      <c r="U85" s="206">
        <f t="shared" si="34"/>
        <v>729.204516</v>
      </c>
      <c r="V85" s="213">
        <f t="shared" si="34"/>
        <v>845.835744</v>
      </c>
    </row>
    <row r="86" spans="1:22">
      <c r="A86" s="31"/>
      <c r="B86" s="139" t="s">
        <v>78</v>
      </c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36"/>
      <c r="R86" s="31"/>
      <c r="S86" s="31"/>
      <c r="T86" s="31"/>
      <c r="U86" s="31"/>
      <c r="V86" s="31"/>
    </row>
    <row r="87" spans="1:22">
      <c r="A87" s="31"/>
      <c r="B87" s="40" t="s">
        <v>138</v>
      </c>
      <c r="C87" s="55">
        <v>65</v>
      </c>
      <c r="D87" s="53">
        <v>65</v>
      </c>
      <c r="E87" s="190">
        <v>65</v>
      </c>
      <c r="F87" s="44" t="s">
        <v>55</v>
      </c>
      <c r="G87" s="191">
        <v>6116</v>
      </c>
      <c r="H87" s="59">
        <v>25</v>
      </c>
      <c r="I87" s="59">
        <v>27</v>
      </c>
      <c r="J87" s="59">
        <v>25</v>
      </c>
      <c r="K87" s="59">
        <v>27</v>
      </c>
      <c r="L87" s="59">
        <v>25</v>
      </c>
      <c r="M87" s="59">
        <v>27</v>
      </c>
      <c r="N87" s="21">
        <f t="shared" ref="N87:N89" si="35">H87*G87/1000</f>
        <v>152.9</v>
      </c>
      <c r="O87" s="21">
        <f t="shared" ref="O87:O89" si="36">I87*G87/1000</f>
        <v>165.132</v>
      </c>
      <c r="P87" s="21">
        <f t="shared" ref="P87:P89" si="37">J87*G87/1000</f>
        <v>152.9</v>
      </c>
      <c r="Q87" s="145">
        <f>SUM(N87:N89)</f>
        <v>208</v>
      </c>
      <c r="R87" s="145">
        <f t="shared" ref="R87:S87" si="38">SUM(O87:O89)</f>
        <v>220.232</v>
      </c>
      <c r="S87" s="145">
        <f t="shared" si="38"/>
        <v>208</v>
      </c>
      <c r="T87" s="168">
        <f>Q87*1.56</f>
        <v>324.48</v>
      </c>
      <c r="U87" s="168">
        <f>R87*1.56</f>
        <v>343.56192</v>
      </c>
      <c r="V87" s="168">
        <f>S87*1.56</f>
        <v>324.48</v>
      </c>
    </row>
    <row r="88" spans="1:22">
      <c r="A88" s="31"/>
      <c r="B88" s="40"/>
      <c r="C88" s="55"/>
      <c r="D88" s="53"/>
      <c r="E88" s="139"/>
      <c r="F88" s="44" t="s">
        <v>41</v>
      </c>
      <c r="G88" s="191">
        <v>4145</v>
      </c>
      <c r="H88" s="59">
        <v>10</v>
      </c>
      <c r="I88" s="59">
        <v>10</v>
      </c>
      <c r="J88" s="59">
        <v>10</v>
      </c>
      <c r="K88" s="59">
        <v>10</v>
      </c>
      <c r="L88" s="59">
        <v>10</v>
      </c>
      <c r="M88" s="59">
        <v>10</v>
      </c>
      <c r="N88" s="21">
        <f t="shared" si="35"/>
        <v>41.45</v>
      </c>
      <c r="O88" s="21">
        <f t="shared" si="36"/>
        <v>41.45</v>
      </c>
      <c r="P88" s="21">
        <f t="shared" si="37"/>
        <v>41.45</v>
      </c>
      <c r="Q88" s="131"/>
      <c r="R88" s="131"/>
      <c r="S88" s="131"/>
      <c r="T88" s="170"/>
      <c r="U88" s="170"/>
      <c r="V88" s="170"/>
    </row>
    <row r="89" ht="15.75" spans="1:22">
      <c r="A89" s="31"/>
      <c r="B89" s="40"/>
      <c r="C89" s="55"/>
      <c r="D89" s="53"/>
      <c r="E89" s="192"/>
      <c r="F89" s="44" t="s">
        <v>80</v>
      </c>
      <c r="G89" s="191">
        <v>455</v>
      </c>
      <c r="H89" s="59">
        <v>30</v>
      </c>
      <c r="I89" s="59">
        <v>30</v>
      </c>
      <c r="J89" s="59">
        <v>30</v>
      </c>
      <c r="K89" s="59">
        <v>30</v>
      </c>
      <c r="L89" s="59">
        <v>30</v>
      </c>
      <c r="M89" s="59">
        <v>30</v>
      </c>
      <c r="N89" s="21">
        <f t="shared" si="35"/>
        <v>13.65</v>
      </c>
      <c r="O89" s="21">
        <f t="shared" si="36"/>
        <v>13.65</v>
      </c>
      <c r="P89" s="21">
        <f t="shared" si="37"/>
        <v>13.65</v>
      </c>
      <c r="Q89" s="143"/>
      <c r="R89" s="143"/>
      <c r="S89" s="143"/>
      <c r="T89" s="172"/>
      <c r="U89" s="172"/>
      <c r="V89" s="172"/>
    </row>
    <row r="90" ht="15.75" spans="1:22">
      <c r="A90" s="31"/>
      <c r="B90" s="193" t="s">
        <v>81</v>
      </c>
      <c r="C90" s="194">
        <v>70</v>
      </c>
      <c r="D90" s="194">
        <v>90</v>
      </c>
      <c r="E90" s="194">
        <v>100</v>
      </c>
      <c r="F90" s="195" t="s">
        <v>35</v>
      </c>
      <c r="G90" s="196">
        <v>5700</v>
      </c>
      <c r="H90" s="194">
        <v>109</v>
      </c>
      <c r="I90" s="207">
        <v>129</v>
      </c>
      <c r="J90" s="207">
        <v>159</v>
      </c>
      <c r="K90" s="207">
        <v>99</v>
      </c>
      <c r="L90" s="207">
        <v>119</v>
      </c>
      <c r="M90" s="207">
        <v>140</v>
      </c>
      <c r="N90" s="115">
        <f t="shared" ref="N90:N102" si="39">H90*G90/1000</f>
        <v>621.3</v>
      </c>
      <c r="O90" s="115">
        <f t="shared" ref="O90:O102" si="40">I90*G90/1000</f>
        <v>735.3</v>
      </c>
      <c r="P90" s="115">
        <f t="shared" ref="P90:P102" si="41">J90*G90/1000</f>
        <v>906.3</v>
      </c>
      <c r="Q90" s="115">
        <f>SUM(N90:N96)</f>
        <v>633.7274</v>
      </c>
      <c r="R90" s="115">
        <f>SUM(O90:O96)</f>
        <v>752.7328</v>
      </c>
      <c r="S90" s="115">
        <f>SUM(P90:P96)</f>
        <v>928.0562</v>
      </c>
      <c r="T90" s="115">
        <f>Q90*1.56</f>
        <v>988.614744</v>
      </c>
      <c r="U90" s="115">
        <f>R90*1.56</f>
        <v>1174.263168</v>
      </c>
      <c r="V90" s="154">
        <f>S90*1.56</f>
        <v>1447.767672</v>
      </c>
    </row>
    <row r="91" ht="15.75" spans="1:22">
      <c r="A91" s="31"/>
      <c r="B91" s="187"/>
      <c r="C91" s="48"/>
      <c r="D91" s="48"/>
      <c r="E91" s="48"/>
      <c r="F91" s="45" t="s">
        <v>22</v>
      </c>
      <c r="G91" s="50">
        <v>131</v>
      </c>
      <c r="H91" s="51">
        <v>15</v>
      </c>
      <c r="I91" s="48">
        <v>18</v>
      </c>
      <c r="J91" s="51">
        <v>22</v>
      </c>
      <c r="K91" s="48">
        <v>12</v>
      </c>
      <c r="L91" s="48">
        <v>15</v>
      </c>
      <c r="M91" s="51">
        <v>18</v>
      </c>
      <c r="N91" s="21">
        <f t="shared" si="39"/>
        <v>1.965</v>
      </c>
      <c r="O91" s="21">
        <f t="shared" si="40"/>
        <v>2.358</v>
      </c>
      <c r="P91" s="21">
        <f t="shared" si="41"/>
        <v>2.882</v>
      </c>
      <c r="Q91" s="21"/>
      <c r="R91" s="21"/>
      <c r="S91" s="21"/>
      <c r="T91" s="21"/>
      <c r="U91" s="21"/>
      <c r="V91" s="155"/>
    </row>
    <row r="92" ht="15.75" spans="1:22">
      <c r="A92" s="31"/>
      <c r="B92" s="187"/>
      <c r="C92" s="48"/>
      <c r="D92" s="48"/>
      <c r="E92" s="48"/>
      <c r="F92" s="45" t="s">
        <v>23</v>
      </c>
      <c r="G92" s="50">
        <v>117</v>
      </c>
      <c r="H92" s="48">
        <v>7</v>
      </c>
      <c r="I92" s="48">
        <v>8</v>
      </c>
      <c r="J92" s="51">
        <v>9</v>
      </c>
      <c r="K92" s="48">
        <v>6</v>
      </c>
      <c r="L92" s="48">
        <v>7</v>
      </c>
      <c r="M92" s="51">
        <v>8</v>
      </c>
      <c r="N92" s="21">
        <f t="shared" si="39"/>
        <v>0.819</v>
      </c>
      <c r="O92" s="21">
        <f t="shared" si="40"/>
        <v>0.936</v>
      </c>
      <c r="P92" s="21">
        <f t="shared" si="41"/>
        <v>1.053</v>
      </c>
      <c r="Q92" s="21"/>
      <c r="R92" s="21"/>
      <c r="S92" s="21"/>
      <c r="T92" s="21"/>
      <c r="U92" s="21"/>
      <c r="V92" s="155"/>
    </row>
    <row r="93" ht="15.75" spans="1:22">
      <c r="A93" s="31"/>
      <c r="B93" s="187"/>
      <c r="C93" s="48"/>
      <c r="D93" s="48"/>
      <c r="E93" s="48"/>
      <c r="F93" s="45" t="s">
        <v>21</v>
      </c>
      <c r="G93" s="50">
        <v>813</v>
      </c>
      <c r="H93" s="48">
        <v>7</v>
      </c>
      <c r="I93" s="48">
        <v>9</v>
      </c>
      <c r="J93" s="51">
        <v>10</v>
      </c>
      <c r="K93" s="48">
        <v>7</v>
      </c>
      <c r="L93" s="48">
        <v>9</v>
      </c>
      <c r="M93" s="51">
        <v>10</v>
      </c>
      <c r="N93" s="21">
        <f t="shared" si="39"/>
        <v>5.691</v>
      </c>
      <c r="O93" s="21">
        <f t="shared" si="40"/>
        <v>7.317</v>
      </c>
      <c r="P93" s="21">
        <f t="shared" si="41"/>
        <v>8.13</v>
      </c>
      <c r="Q93" s="21"/>
      <c r="R93" s="21"/>
      <c r="S93" s="21"/>
      <c r="T93" s="21"/>
      <c r="U93" s="21"/>
      <c r="V93" s="155"/>
    </row>
    <row r="94" ht="15.75" spans="1:22">
      <c r="A94" s="31"/>
      <c r="B94" s="187"/>
      <c r="C94" s="48"/>
      <c r="D94" s="48"/>
      <c r="E94" s="48"/>
      <c r="F94" s="45" t="s">
        <v>82</v>
      </c>
      <c r="G94" s="50">
        <v>2500</v>
      </c>
      <c r="H94" s="48">
        <v>1</v>
      </c>
      <c r="I94" s="48">
        <v>2</v>
      </c>
      <c r="J94" s="51">
        <v>3</v>
      </c>
      <c r="K94" s="48">
        <v>1</v>
      </c>
      <c r="L94" s="48">
        <v>2</v>
      </c>
      <c r="M94" s="51">
        <v>3</v>
      </c>
      <c r="N94" s="21">
        <f t="shared" si="39"/>
        <v>2.5</v>
      </c>
      <c r="O94" s="21">
        <f t="shared" si="40"/>
        <v>5</v>
      </c>
      <c r="P94" s="21">
        <f t="shared" si="41"/>
        <v>7.5</v>
      </c>
      <c r="Q94" s="21"/>
      <c r="R94" s="21"/>
      <c r="S94" s="21"/>
      <c r="T94" s="21"/>
      <c r="U94" s="21"/>
      <c r="V94" s="155"/>
    </row>
    <row r="95" ht="15.75" spans="1:22">
      <c r="A95" s="31"/>
      <c r="B95" s="187"/>
      <c r="C95" s="48"/>
      <c r="D95" s="48"/>
      <c r="E95" s="48"/>
      <c r="F95" s="45" t="s">
        <v>136</v>
      </c>
      <c r="G95" s="50">
        <v>361</v>
      </c>
      <c r="H95" s="48">
        <v>4</v>
      </c>
      <c r="I95" s="51">
        <v>5</v>
      </c>
      <c r="J95" s="51">
        <v>6</v>
      </c>
      <c r="K95" s="51">
        <v>4</v>
      </c>
      <c r="L95" s="51">
        <v>5</v>
      </c>
      <c r="M95" s="51">
        <v>6</v>
      </c>
      <c r="N95" s="21">
        <f t="shared" si="39"/>
        <v>1.444</v>
      </c>
      <c r="O95" s="21">
        <f t="shared" si="40"/>
        <v>1.805</v>
      </c>
      <c r="P95" s="21">
        <f t="shared" si="41"/>
        <v>2.166</v>
      </c>
      <c r="Q95" s="21"/>
      <c r="R95" s="21"/>
      <c r="S95" s="21"/>
      <c r="T95" s="21"/>
      <c r="U95" s="21"/>
      <c r="V95" s="155"/>
    </row>
    <row r="96" ht="15.75" spans="1:22">
      <c r="A96" s="31"/>
      <c r="B96" s="187"/>
      <c r="C96" s="48"/>
      <c r="D96" s="48"/>
      <c r="E96" s="48"/>
      <c r="F96" s="45" t="s">
        <v>67</v>
      </c>
      <c r="G96" s="50">
        <v>84</v>
      </c>
      <c r="H96" s="48">
        <v>0.1</v>
      </c>
      <c r="I96" s="48">
        <v>0.2</v>
      </c>
      <c r="J96" s="48">
        <v>0.3</v>
      </c>
      <c r="K96" s="48">
        <v>0.1</v>
      </c>
      <c r="L96" s="48">
        <v>0.2</v>
      </c>
      <c r="M96" s="48">
        <v>0.3</v>
      </c>
      <c r="N96" s="21">
        <f t="shared" si="39"/>
        <v>0.0084</v>
      </c>
      <c r="O96" s="21">
        <f t="shared" si="40"/>
        <v>0.0168</v>
      </c>
      <c r="P96" s="21">
        <f t="shared" si="41"/>
        <v>0.0252</v>
      </c>
      <c r="Q96" s="21"/>
      <c r="R96" s="21"/>
      <c r="S96" s="21"/>
      <c r="T96" s="21"/>
      <c r="U96" s="21"/>
      <c r="V96" s="155"/>
    </row>
    <row r="97" ht="15.75" spans="1:22">
      <c r="A97" s="31"/>
      <c r="B97" s="197" t="s">
        <v>84</v>
      </c>
      <c r="C97" s="198">
        <v>130</v>
      </c>
      <c r="D97" s="198">
        <v>150</v>
      </c>
      <c r="E97" s="198">
        <v>180</v>
      </c>
      <c r="F97" s="80" t="s">
        <v>85</v>
      </c>
      <c r="G97" s="68">
        <v>322</v>
      </c>
      <c r="H97" s="85">
        <v>54</v>
      </c>
      <c r="I97" s="85">
        <v>63</v>
      </c>
      <c r="J97" s="85">
        <v>75</v>
      </c>
      <c r="K97" s="85">
        <v>54</v>
      </c>
      <c r="L97" s="85">
        <v>63</v>
      </c>
      <c r="M97" s="85">
        <v>75</v>
      </c>
      <c r="N97" s="208">
        <f t="shared" si="39"/>
        <v>17.388</v>
      </c>
      <c r="O97" s="208">
        <f t="shared" si="40"/>
        <v>20.286</v>
      </c>
      <c r="P97" s="209">
        <f t="shared" si="41"/>
        <v>24.15</v>
      </c>
      <c r="Q97" s="208">
        <f>SUM(N97:N99)</f>
        <v>29.8398</v>
      </c>
      <c r="R97" s="208">
        <f>SUM(O97:O99)</f>
        <v>41.0278</v>
      </c>
      <c r="S97" s="208">
        <f>SUM(P97:P99)</f>
        <v>53.1818</v>
      </c>
      <c r="T97" s="214">
        <f>Q97*1.56</f>
        <v>46.550088</v>
      </c>
      <c r="U97" s="214">
        <f>R97*1.56</f>
        <v>64.003368</v>
      </c>
      <c r="V97" s="215">
        <f>S97*1.56</f>
        <v>82.963608</v>
      </c>
    </row>
    <row r="98" spans="1:22">
      <c r="A98" s="31"/>
      <c r="B98" s="199"/>
      <c r="C98" s="200"/>
      <c r="D98" s="200"/>
      <c r="E98" s="200"/>
      <c r="F98" s="201" t="s">
        <v>41</v>
      </c>
      <c r="G98" s="202">
        <v>4145</v>
      </c>
      <c r="H98" s="81">
        <v>3</v>
      </c>
      <c r="I98" s="81">
        <v>5</v>
      </c>
      <c r="J98" s="81">
        <v>7</v>
      </c>
      <c r="K98" s="81">
        <v>3</v>
      </c>
      <c r="L98" s="81">
        <v>5</v>
      </c>
      <c r="M98" s="81">
        <v>7</v>
      </c>
      <c r="N98" s="208">
        <f t="shared" si="39"/>
        <v>12.435</v>
      </c>
      <c r="O98" s="208">
        <f t="shared" si="40"/>
        <v>20.725</v>
      </c>
      <c r="P98" s="209">
        <f t="shared" si="41"/>
        <v>29.015</v>
      </c>
      <c r="Q98" s="156"/>
      <c r="R98" s="156"/>
      <c r="S98" s="156"/>
      <c r="T98" s="157"/>
      <c r="U98" s="157"/>
      <c r="V98" s="216"/>
    </row>
    <row r="99" ht="15.75" spans="1:22">
      <c r="A99" s="31"/>
      <c r="B99" s="203"/>
      <c r="C99" s="204"/>
      <c r="D99" s="204"/>
      <c r="E99" s="204"/>
      <c r="F99" s="80" t="s">
        <v>24</v>
      </c>
      <c r="G99" s="68">
        <v>84</v>
      </c>
      <c r="H99" s="85">
        <v>0.2</v>
      </c>
      <c r="I99" s="85">
        <v>0.2</v>
      </c>
      <c r="J99" s="85">
        <v>0.2</v>
      </c>
      <c r="K99" s="85">
        <v>0.2</v>
      </c>
      <c r="L99" s="85">
        <v>0.2</v>
      </c>
      <c r="M99" s="85">
        <v>0.2</v>
      </c>
      <c r="N99" s="208">
        <f t="shared" si="39"/>
        <v>0.0168</v>
      </c>
      <c r="O99" s="208">
        <f t="shared" si="40"/>
        <v>0.0168</v>
      </c>
      <c r="P99" s="209">
        <f t="shared" si="41"/>
        <v>0.0168</v>
      </c>
      <c r="Q99" s="159"/>
      <c r="R99" s="159"/>
      <c r="S99" s="159"/>
      <c r="T99" s="160"/>
      <c r="U99" s="160"/>
      <c r="V99" s="217"/>
    </row>
    <row r="100" spans="1:22">
      <c r="A100" s="31"/>
      <c r="B100" s="117" t="s">
        <v>86</v>
      </c>
      <c r="C100" s="55">
        <v>200</v>
      </c>
      <c r="D100" s="55">
        <v>200</v>
      </c>
      <c r="E100" s="55">
        <v>200</v>
      </c>
      <c r="F100" s="44" t="s">
        <v>63</v>
      </c>
      <c r="G100" s="21">
        <v>768</v>
      </c>
      <c r="H100" s="53">
        <v>143</v>
      </c>
      <c r="I100" s="53">
        <v>143</v>
      </c>
      <c r="J100" s="53">
        <v>143</v>
      </c>
      <c r="K100" s="53">
        <v>100</v>
      </c>
      <c r="L100" s="53">
        <v>100</v>
      </c>
      <c r="M100" s="53">
        <v>100</v>
      </c>
      <c r="N100" s="21">
        <f t="shared" si="39"/>
        <v>109.824</v>
      </c>
      <c r="O100" s="21">
        <f t="shared" si="40"/>
        <v>109.824</v>
      </c>
      <c r="P100" s="210">
        <f t="shared" si="41"/>
        <v>109.824</v>
      </c>
      <c r="Q100" s="145">
        <f>SUM(N100:N101)</f>
        <v>111.15</v>
      </c>
      <c r="R100" s="145">
        <f t="shared" ref="R100:S100" si="42">SUM(O100:O101)</f>
        <v>111.15</v>
      </c>
      <c r="S100" s="145">
        <f t="shared" si="42"/>
        <v>111.15</v>
      </c>
      <c r="T100" s="168">
        <f>Q100*1.56</f>
        <v>173.394</v>
      </c>
      <c r="U100" s="168">
        <f>R100*1.56</f>
        <v>173.394</v>
      </c>
      <c r="V100" s="169">
        <f>S100*1.56</f>
        <v>173.394</v>
      </c>
    </row>
    <row r="101" spans="1:22">
      <c r="A101" s="31"/>
      <c r="B101" s="117"/>
      <c r="C101" s="55"/>
      <c r="D101" s="55"/>
      <c r="E101" s="55"/>
      <c r="F101" s="42" t="s">
        <v>28</v>
      </c>
      <c r="G101" s="21">
        <v>442</v>
      </c>
      <c r="H101" s="43">
        <v>3</v>
      </c>
      <c r="I101" s="43">
        <v>3</v>
      </c>
      <c r="J101" s="43">
        <v>3</v>
      </c>
      <c r="K101" s="43">
        <v>3</v>
      </c>
      <c r="L101" s="43">
        <v>3</v>
      </c>
      <c r="M101" s="43">
        <v>3</v>
      </c>
      <c r="N101" s="21">
        <f t="shared" si="39"/>
        <v>1.326</v>
      </c>
      <c r="O101" s="21">
        <f t="shared" si="40"/>
        <v>1.326</v>
      </c>
      <c r="P101" s="210">
        <f t="shared" si="41"/>
        <v>1.326</v>
      </c>
      <c r="Q101" s="143"/>
      <c r="R101" s="143"/>
      <c r="S101" s="143"/>
      <c r="T101" s="172"/>
      <c r="U101" s="172"/>
      <c r="V101" s="173"/>
    </row>
    <row r="102" ht="15.75" spans="1:22">
      <c r="A102" s="31"/>
      <c r="B102" s="123" t="s">
        <v>31</v>
      </c>
      <c r="C102" s="135">
        <v>30</v>
      </c>
      <c r="D102" s="135">
        <v>50</v>
      </c>
      <c r="E102" s="135">
        <v>50</v>
      </c>
      <c r="F102" s="125" t="s">
        <v>49</v>
      </c>
      <c r="G102" s="126">
        <v>455</v>
      </c>
      <c r="H102" s="127">
        <v>30</v>
      </c>
      <c r="I102" s="127">
        <v>50</v>
      </c>
      <c r="J102" s="127">
        <v>50</v>
      </c>
      <c r="K102" s="127">
        <v>30</v>
      </c>
      <c r="L102" s="127">
        <v>50</v>
      </c>
      <c r="M102" s="127">
        <v>50</v>
      </c>
      <c r="N102" s="126">
        <f t="shared" si="39"/>
        <v>13.65</v>
      </c>
      <c r="O102" s="126">
        <f t="shared" si="40"/>
        <v>22.75</v>
      </c>
      <c r="P102" s="147">
        <f t="shared" si="41"/>
        <v>22.75</v>
      </c>
      <c r="Q102" s="126">
        <f>SUM(N102)</f>
        <v>13.65</v>
      </c>
      <c r="R102" s="126">
        <f t="shared" ref="R102:S102" si="43">SUM(O102)</f>
        <v>22.75</v>
      </c>
      <c r="S102" s="126">
        <f t="shared" si="43"/>
        <v>22.75</v>
      </c>
      <c r="T102" s="126">
        <f>Q102*1.56</f>
        <v>21.294</v>
      </c>
      <c r="U102" s="126">
        <f>R102*1.56</f>
        <v>35.49</v>
      </c>
      <c r="V102" s="163">
        <f>S102*1.56</f>
        <v>35.49</v>
      </c>
    </row>
    <row r="103" ht="15.75" spans="1:22">
      <c r="A103" s="31"/>
      <c r="B103" s="205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218">
        <f t="shared" ref="Q103:V103" si="44">SUM(Q90:Q102)</f>
        <v>788.3672</v>
      </c>
      <c r="R103" s="219">
        <f t="shared" si="44"/>
        <v>927.6606</v>
      </c>
      <c r="S103" s="219">
        <f t="shared" si="44"/>
        <v>1115.138</v>
      </c>
      <c r="T103" s="219">
        <f t="shared" si="44"/>
        <v>1229.852832</v>
      </c>
      <c r="U103" s="219">
        <f t="shared" si="44"/>
        <v>1447.150536</v>
      </c>
      <c r="V103" s="220">
        <f t="shared" si="44"/>
        <v>1739.61528</v>
      </c>
    </row>
    <row r="104" ht="15.75" spans="1:22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1"/>
      <c r="R104" s="31"/>
      <c r="S104" s="31"/>
      <c r="T104" s="31"/>
      <c r="U104" s="31"/>
      <c r="V104" s="31"/>
    </row>
    <row r="105" ht="15.75" spans="1:22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1"/>
      <c r="R105" s="31"/>
      <c r="S105" s="31"/>
      <c r="T105" s="31"/>
      <c r="U105" s="31"/>
      <c r="V105" s="31"/>
    </row>
    <row r="106" spans="1:1">
      <c r="A106" s="31"/>
    </row>
    <row r="107" spans="1:1">
      <c r="A107" s="31"/>
    </row>
    <row r="108" spans="1:1">
      <c r="A108" s="31"/>
    </row>
    <row r="109" ht="15.75" spans="1:22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1"/>
      <c r="R109" s="31"/>
      <c r="S109" s="31"/>
      <c r="T109" s="31"/>
      <c r="U109" s="31"/>
      <c r="V109" s="31"/>
    </row>
    <row r="110" ht="15.75" spans="2:17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9"/>
    </row>
    <row r="111" ht="15.75" spans="2:17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9"/>
    </row>
    <row r="112" ht="15.75" spans="2:17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9"/>
    </row>
    <row r="113" spans="2:17"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</row>
  </sheetData>
  <mergeCells count="190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1:P21"/>
    <mergeCell ref="B22:V22"/>
    <mergeCell ref="B41:P41"/>
    <mergeCell ref="B42:V42"/>
    <mergeCell ref="B59:P59"/>
    <mergeCell ref="B60:P60"/>
    <mergeCell ref="B86:P86"/>
    <mergeCell ref="B103:P103"/>
    <mergeCell ref="B6:B7"/>
    <mergeCell ref="B10:B15"/>
    <mergeCell ref="B16:B18"/>
    <mergeCell ref="B23:B28"/>
    <mergeCell ref="B29:B31"/>
    <mergeCell ref="B32:B36"/>
    <mergeCell ref="B37:B39"/>
    <mergeCell ref="B43:B50"/>
    <mergeCell ref="B51:B53"/>
    <mergeCell ref="B54:B56"/>
    <mergeCell ref="B61:B65"/>
    <mergeCell ref="B66:B70"/>
    <mergeCell ref="B71:B81"/>
    <mergeCell ref="B82:B83"/>
    <mergeCell ref="B87:B89"/>
    <mergeCell ref="B90:B96"/>
    <mergeCell ref="B97:B99"/>
    <mergeCell ref="B100:B101"/>
    <mergeCell ref="C10:C15"/>
    <mergeCell ref="C16:C18"/>
    <mergeCell ref="C23:C28"/>
    <mergeCell ref="C29:C31"/>
    <mergeCell ref="C32:C36"/>
    <mergeCell ref="C37:C39"/>
    <mergeCell ref="C43:C50"/>
    <mergeCell ref="C51:C53"/>
    <mergeCell ref="C54:C56"/>
    <mergeCell ref="C61:C65"/>
    <mergeCell ref="C66:C70"/>
    <mergeCell ref="C71:C81"/>
    <mergeCell ref="C82:C83"/>
    <mergeCell ref="C87:C89"/>
    <mergeCell ref="C90:C96"/>
    <mergeCell ref="C97:C99"/>
    <mergeCell ref="C100:C101"/>
    <mergeCell ref="D10:D15"/>
    <mergeCell ref="D16:D18"/>
    <mergeCell ref="D23:D28"/>
    <mergeCell ref="D29:D31"/>
    <mergeCell ref="D32:D36"/>
    <mergeCell ref="D37:D39"/>
    <mergeCell ref="D43:D50"/>
    <mergeCell ref="D51:D53"/>
    <mergeCell ref="D54:D56"/>
    <mergeCell ref="D61:D65"/>
    <mergeCell ref="D66:D70"/>
    <mergeCell ref="D71:D81"/>
    <mergeCell ref="D82:D83"/>
    <mergeCell ref="D87:D89"/>
    <mergeCell ref="D90:D96"/>
    <mergeCell ref="D97:D99"/>
    <mergeCell ref="D100:D101"/>
    <mergeCell ref="E10:E15"/>
    <mergeCell ref="E16:E18"/>
    <mergeCell ref="E23:E28"/>
    <mergeCell ref="E29:E31"/>
    <mergeCell ref="E32:E36"/>
    <mergeCell ref="E37:E39"/>
    <mergeCell ref="E43:E50"/>
    <mergeCell ref="E51:E53"/>
    <mergeCell ref="E54:E56"/>
    <mergeCell ref="E61:E65"/>
    <mergeCell ref="E66:E70"/>
    <mergeCell ref="E71:E81"/>
    <mergeCell ref="E82:E83"/>
    <mergeCell ref="E87:E89"/>
    <mergeCell ref="E90:E96"/>
    <mergeCell ref="E97:E99"/>
    <mergeCell ref="E100:E101"/>
    <mergeCell ref="F6:F7"/>
    <mergeCell ref="G6:G7"/>
    <mergeCell ref="Q10:Q15"/>
    <mergeCell ref="Q16:Q18"/>
    <mergeCell ref="Q23:Q28"/>
    <mergeCell ref="Q29:Q31"/>
    <mergeCell ref="Q32:Q36"/>
    <mergeCell ref="Q37:Q39"/>
    <mergeCell ref="Q43:Q50"/>
    <mergeCell ref="Q51:Q53"/>
    <mergeCell ref="Q54:Q56"/>
    <mergeCell ref="Q61:Q65"/>
    <mergeCell ref="Q66:Q70"/>
    <mergeCell ref="Q71:Q81"/>
    <mergeCell ref="Q82:Q83"/>
    <mergeCell ref="Q87:Q89"/>
    <mergeCell ref="Q90:Q96"/>
    <mergeCell ref="Q97:Q99"/>
    <mergeCell ref="Q100:Q101"/>
    <mergeCell ref="R10:R15"/>
    <mergeCell ref="R16:R18"/>
    <mergeCell ref="R23:R28"/>
    <mergeCell ref="R29:R31"/>
    <mergeCell ref="R32:R36"/>
    <mergeCell ref="R37:R39"/>
    <mergeCell ref="R43:R50"/>
    <mergeCell ref="R51:R53"/>
    <mergeCell ref="R54:R56"/>
    <mergeCell ref="R61:R65"/>
    <mergeCell ref="R66:R70"/>
    <mergeCell ref="R71:R81"/>
    <mergeCell ref="R82:R83"/>
    <mergeCell ref="R87:R89"/>
    <mergeCell ref="R90:R96"/>
    <mergeCell ref="R97:R99"/>
    <mergeCell ref="R100:R101"/>
    <mergeCell ref="S10:S15"/>
    <mergeCell ref="S16:S18"/>
    <mergeCell ref="S23:S28"/>
    <mergeCell ref="S29:S31"/>
    <mergeCell ref="S32:S36"/>
    <mergeCell ref="S37:S39"/>
    <mergeCell ref="S43:S50"/>
    <mergeCell ref="S51:S53"/>
    <mergeCell ref="S54:S56"/>
    <mergeCell ref="S61:S65"/>
    <mergeCell ref="S66:S70"/>
    <mergeCell ref="S71:S81"/>
    <mergeCell ref="S82:S83"/>
    <mergeCell ref="S87:S89"/>
    <mergeCell ref="S90:S96"/>
    <mergeCell ref="S97:S99"/>
    <mergeCell ref="S100:S101"/>
    <mergeCell ref="T10:T15"/>
    <mergeCell ref="T16:T18"/>
    <mergeCell ref="T23:T28"/>
    <mergeCell ref="T29:T31"/>
    <mergeCell ref="T32:T36"/>
    <mergeCell ref="T37:T39"/>
    <mergeCell ref="T43:T50"/>
    <mergeCell ref="T51:T53"/>
    <mergeCell ref="T54:T56"/>
    <mergeCell ref="T61:T65"/>
    <mergeCell ref="T66:T70"/>
    <mergeCell ref="T71:T81"/>
    <mergeCell ref="T82:T83"/>
    <mergeCell ref="T87:T89"/>
    <mergeCell ref="T90:T96"/>
    <mergeCell ref="T97:T99"/>
    <mergeCell ref="T100:T101"/>
    <mergeCell ref="U10:U15"/>
    <mergeCell ref="U16:U18"/>
    <mergeCell ref="U23:U28"/>
    <mergeCell ref="U29:U31"/>
    <mergeCell ref="U32:U36"/>
    <mergeCell ref="U37:U39"/>
    <mergeCell ref="U43:U50"/>
    <mergeCell ref="U51:U53"/>
    <mergeCell ref="U54:U56"/>
    <mergeCell ref="U61:U65"/>
    <mergeCell ref="U66:U70"/>
    <mergeCell ref="U71:U81"/>
    <mergeCell ref="U82:U83"/>
    <mergeCell ref="U87:U89"/>
    <mergeCell ref="U90:U96"/>
    <mergeCell ref="U97:U99"/>
    <mergeCell ref="U100:U101"/>
    <mergeCell ref="V10:V15"/>
    <mergeCell ref="V16:V18"/>
    <mergeCell ref="V23:V28"/>
    <mergeCell ref="V29:V31"/>
    <mergeCell ref="V32:V36"/>
    <mergeCell ref="V37:V39"/>
    <mergeCell ref="V43:V50"/>
    <mergeCell ref="V51:V53"/>
    <mergeCell ref="V54:V56"/>
    <mergeCell ref="V61:V65"/>
    <mergeCell ref="V66:V70"/>
    <mergeCell ref="V71:V81"/>
    <mergeCell ref="V82:V83"/>
    <mergeCell ref="V87:V89"/>
    <mergeCell ref="V90:V96"/>
    <mergeCell ref="V97:V99"/>
    <mergeCell ref="V100:V101"/>
  </mergeCells>
  <pageMargins left="0.7" right="0.7" top="0.75" bottom="0.75" header="0.3" footer="0.3"/>
  <pageSetup paperSize="9" scale="3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"/>
  <sheetViews>
    <sheetView zoomScaleSheetLayoutView="98" topLeftCell="B92" workbookViewId="0">
      <selection activeCell="F112" sqref="F112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135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ht="15.7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37" t="s">
        <v>1</v>
      </c>
      <c r="C6" s="37" t="s">
        <v>139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9" t="s">
        <v>9</v>
      </c>
      <c r="U6" s="9"/>
      <c r="V6" s="28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87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78" t="s">
        <v>88</v>
      </c>
      <c r="C10" s="79">
        <v>70</v>
      </c>
      <c r="D10" s="79">
        <v>90</v>
      </c>
      <c r="E10" s="79">
        <v>100</v>
      </c>
      <c r="F10" s="95" t="s">
        <v>19</v>
      </c>
      <c r="G10" s="68">
        <v>2900</v>
      </c>
      <c r="H10" s="81">
        <v>76</v>
      </c>
      <c r="I10" s="81">
        <v>80</v>
      </c>
      <c r="J10" s="81">
        <v>80</v>
      </c>
      <c r="K10" s="81">
        <v>70</v>
      </c>
      <c r="L10" s="81">
        <v>75</v>
      </c>
      <c r="M10" s="81">
        <v>75</v>
      </c>
      <c r="N10" s="21">
        <f t="shared" ref="N10:N24" si="0">H10*G10/1000</f>
        <v>220.4</v>
      </c>
      <c r="O10" s="21">
        <f t="shared" ref="O10:O24" si="1">I10*G10/1000</f>
        <v>232</v>
      </c>
      <c r="P10" s="21">
        <f t="shared" ref="P10:P24" si="2">J10*G10/1000</f>
        <v>232</v>
      </c>
      <c r="Q10" s="21">
        <f>SUM(N10:N16)</f>
        <v>292.7184</v>
      </c>
      <c r="R10" s="21">
        <f t="shared" ref="R10:S10" si="3">SUM(O10:O16)</f>
        <v>312.2708</v>
      </c>
      <c r="S10" s="21">
        <f t="shared" si="3"/>
        <v>305.1402</v>
      </c>
      <c r="T10" s="21">
        <f>(Q10*1.56)</f>
        <v>456.640704</v>
      </c>
      <c r="U10" s="21">
        <f>(R10*1.56)</f>
        <v>487.142448</v>
      </c>
      <c r="V10" s="21">
        <f>(S10*1.56)</f>
        <v>476.018712</v>
      </c>
    </row>
    <row r="11" spans="1:22">
      <c r="A11" s="31"/>
      <c r="B11" s="78"/>
      <c r="C11" s="79"/>
      <c r="D11" s="79"/>
      <c r="E11" s="79"/>
      <c r="F11" s="96" t="s">
        <v>22</v>
      </c>
      <c r="G11" s="68">
        <v>131</v>
      </c>
      <c r="H11" s="81">
        <v>20</v>
      </c>
      <c r="I11" s="81">
        <v>23</v>
      </c>
      <c r="J11" s="81">
        <v>25</v>
      </c>
      <c r="K11" s="81">
        <v>16</v>
      </c>
      <c r="L11" s="81">
        <v>19</v>
      </c>
      <c r="M11" s="81">
        <v>20</v>
      </c>
      <c r="N11" s="21">
        <f t="shared" si="0"/>
        <v>2.62</v>
      </c>
      <c r="O11" s="21">
        <f t="shared" si="1"/>
        <v>3.013</v>
      </c>
      <c r="P11" s="21">
        <f t="shared" si="2"/>
        <v>3.275</v>
      </c>
      <c r="Q11" s="21"/>
      <c r="R11" s="21"/>
      <c r="S11" s="21"/>
      <c r="T11" s="21"/>
      <c r="U11" s="21"/>
      <c r="V11" s="21"/>
    </row>
    <row r="12" spans="1:22">
      <c r="A12" s="31"/>
      <c r="B12" s="78"/>
      <c r="C12" s="79"/>
      <c r="D12" s="79"/>
      <c r="E12" s="79"/>
      <c r="F12" s="95" t="s">
        <v>52</v>
      </c>
      <c r="G12" s="68">
        <v>117</v>
      </c>
      <c r="H12" s="81">
        <v>15</v>
      </c>
      <c r="I12" s="81">
        <v>18</v>
      </c>
      <c r="J12" s="81">
        <v>20</v>
      </c>
      <c r="K12" s="81">
        <v>12</v>
      </c>
      <c r="L12" s="81">
        <v>15</v>
      </c>
      <c r="M12" s="81">
        <v>17</v>
      </c>
      <c r="N12" s="21">
        <f t="shared" si="0"/>
        <v>1.755</v>
      </c>
      <c r="O12" s="21">
        <f t="shared" si="1"/>
        <v>2.106</v>
      </c>
      <c r="P12" s="21">
        <f t="shared" si="2"/>
        <v>2.34</v>
      </c>
      <c r="Q12" s="21"/>
      <c r="R12" s="21"/>
      <c r="S12" s="21"/>
      <c r="T12" s="21"/>
      <c r="U12" s="21"/>
      <c r="V12" s="21"/>
    </row>
    <row r="13" spans="1:22">
      <c r="A13" s="31"/>
      <c r="B13" s="78"/>
      <c r="C13" s="79"/>
      <c r="D13" s="79"/>
      <c r="E13" s="79"/>
      <c r="F13" s="95" t="s">
        <v>53</v>
      </c>
      <c r="G13" s="68">
        <v>2500</v>
      </c>
      <c r="H13" s="81">
        <v>3</v>
      </c>
      <c r="I13" s="81">
        <v>3</v>
      </c>
      <c r="J13" s="81">
        <v>3</v>
      </c>
      <c r="K13" s="81">
        <v>3</v>
      </c>
      <c r="L13" s="81">
        <v>3</v>
      </c>
      <c r="M13" s="81">
        <v>3</v>
      </c>
      <c r="N13" s="21">
        <f t="shared" si="0"/>
        <v>7.5</v>
      </c>
      <c r="O13" s="21">
        <f t="shared" si="1"/>
        <v>7.5</v>
      </c>
      <c r="P13" s="21">
        <f t="shared" si="2"/>
        <v>7.5</v>
      </c>
      <c r="Q13" s="21"/>
      <c r="R13" s="21"/>
      <c r="S13" s="21"/>
      <c r="T13" s="21"/>
      <c r="U13" s="21"/>
      <c r="V13" s="21"/>
    </row>
    <row r="14" spans="1:22">
      <c r="A14" s="31"/>
      <c r="B14" s="78"/>
      <c r="C14" s="79"/>
      <c r="D14" s="79"/>
      <c r="E14" s="79"/>
      <c r="F14" s="95" t="s">
        <v>54</v>
      </c>
      <c r="G14" s="68">
        <v>2400</v>
      </c>
      <c r="H14" s="81">
        <v>20</v>
      </c>
      <c r="I14" s="81">
        <v>23</v>
      </c>
      <c r="J14" s="81">
        <v>25</v>
      </c>
      <c r="K14" s="81">
        <v>17</v>
      </c>
      <c r="L14" s="81">
        <v>19</v>
      </c>
      <c r="M14" s="81">
        <v>20</v>
      </c>
      <c r="N14" s="21">
        <f t="shared" si="0"/>
        <v>48</v>
      </c>
      <c r="O14" s="21">
        <f t="shared" si="1"/>
        <v>55.2</v>
      </c>
      <c r="P14" s="21">
        <f t="shared" si="2"/>
        <v>60</v>
      </c>
      <c r="Q14" s="21"/>
      <c r="R14" s="21"/>
      <c r="S14" s="21"/>
      <c r="T14" s="21"/>
      <c r="U14" s="21"/>
      <c r="V14" s="21"/>
    </row>
    <row r="15" spans="1:22">
      <c r="A15" s="31"/>
      <c r="B15" s="78"/>
      <c r="C15" s="79"/>
      <c r="D15" s="79"/>
      <c r="E15" s="79"/>
      <c r="F15" s="95" t="s">
        <v>41</v>
      </c>
      <c r="G15" s="68">
        <v>4145</v>
      </c>
      <c r="H15" s="81">
        <v>3</v>
      </c>
      <c r="I15" s="81">
        <v>3</v>
      </c>
      <c r="J15" s="81">
        <v>0</v>
      </c>
      <c r="K15" s="81">
        <v>3</v>
      </c>
      <c r="L15" s="81">
        <v>3</v>
      </c>
      <c r="M15" s="81">
        <v>3</v>
      </c>
      <c r="N15" s="21">
        <f t="shared" si="0"/>
        <v>12.435</v>
      </c>
      <c r="O15" s="21">
        <f t="shared" si="1"/>
        <v>12.435</v>
      </c>
      <c r="P15" s="21">
        <f t="shared" si="2"/>
        <v>0</v>
      </c>
      <c r="Q15" s="21"/>
      <c r="R15" s="21"/>
      <c r="S15" s="21"/>
      <c r="T15" s="21"/>
      <c r="U15" s="21"/>
      <c r="V15" s="21"/>
    </row>
    <row r="16" ht="15.75" spans="1:22">
      <c r="A16" s="31"/>
      <c r="B16" s="78"/>
      <c r="C16" s="79"/>
      <c r="D16" s="79"/>
      <c r="E16" s="79"/>
      <c r="F16" s="97" t="s">
        <v>24</v>
      </c>
      <c r="G16" s="68">
        <v>84</v>
      </c>
      <c r="H16" s="85">
        <v>0.1</v>
      </c>
      <c r="I16" s="85">
        <v>0.2</v>
      </c>
      <c r="J16" s="85">
        <v>0.3</v>
      </c>
      <c r="K16" s="85">
        <v>0.1</v>
      </c>
      <c r="L16" s="85">
        <v>0.2</v>
      </c>
      <c r="M16" s="85">
        <v>0.3</v>
      </c>
      <c r="N16" s="21">
        <f t="shared" si="0"/>
        <v>0.0084</v>
      </c>
      <c r="O16" s="21">
        <f t="shared" si="1"/>
        <v>0.0168</v>
      </c>
      <c r="P16" s="21">
        <f t="shared" si="2"/>
        <v>0.0252</v>
      </c>
      <c r="Q16" s="21"/>
      <c r="R16" s="21"/>
      <c r="S16" s="21"/>
      <c r="T16" s="21"/>
      <c r="U16" s="21"/>
      <c r="V16" s="21"/>
    </row>
    <row r="17" ht="15.75" spans="1:22">
      <c r="A17" s="31"/>
      <c r="B17" s="40" t="s">
        <v>89</v>
      </c>
      <c r="C17" s="53">
        <v>130</v>
      </c>
      <c r="D17" s="53">
        <v>150</v>
      </c>
      <c r="E17" s="53">
        <v>180</v>
      </c>
      <c r="F17" s="98" t="s">
        <v>90</v>
      </c>
      <c r="G17" s="21">
        <v>573</v>
      </c>
      <c r="H17" s="43">
        <v>30</v>
      </c>
      <c r="I17" s="43">
        <v>38</v>
      </c>
      <c r="J17" s="43">
        <v>45</v>
      </c>
      <c r="K17" s="43">
        <v>30</v>
      </c>
      <c r="L17" s="43">
        <v>38</v>
      </c>
      <c r="M17" s="43">
        <v>45</v>
      </c>
      <c r="N17" s="21">
        <f t="shared" si="0"/>
        <v>17.19</v>
      </c>
      <c r="O17" s="21">
        <f t="shared" si="1"/>
        <v>21.774</v>
      </c>
      <c r="P17" s="21">
        <f t="shared" si="2"/>
        <v>25.785</v>
      </c>
      <c r="Q17" s="21">
        <f>SUM(N17:N19)</f>
        <v>29.6334</v>
      </c>
      <c r="R17" s="21">
        <f t="shared" ref="R17:S17" si="4">SUM(O17:O19)</f>
        <v>42.5158</v>
      </c>
      <c r="S17" s="21">
        <f t="shared" si="4"/>
        <v>54.8252</v>
      </c>
      <c r="T17" s="58">
        <f>Q17*1.56</f>
        <v>46.228104</v>
      </c>
      <c r="U17" s="58">
        <f>R17*1.56</f>
        <v>66.324648</v>
      </c>
      <c r="V17" s="58">
        <f>S17*1.56</f>
        <v>85.527312</v>
      </c>
    </row>
    <row r="18" spans="1:22">
      <c r="A18" s="31"/>
      <c r="B18" s="40"/>
      <c r="C18" s="53"/>
      <c r="D18" s="53"/>
      <c r="E18" s="53"/>
      <c r="F18" s="99" t="s">
        <v>41</v>
      </c>
      <c r="G18" s="64">
        <v>4145</v>
      </c>
      <c r="H18" s="43">
        <v>3</v>
      </c>
      <c r="I18" s="43">
        <v>5</v>
      </c>
      <c r="J18" s="43">
        <v>7</v>
      </c>
      <c r="K18" s="43">
        <v>3</v>
      </c>
      <c r="L18" s="43">
        <v>5</v>
      </c>
      <c r="M18" s="43">
        <v>7</v>
      </c>
      <c r="N18" s="21">
        <f t="shared" si="0"/>
        <v>12.435</v>
      </c>
      <c r="O18" s="21">
        <f t="shared" si="1"/>
        <v>20.725</v>
      </c>
      <c r="P18" s="21">
        <f t="shared" si="2"/>
        <v>29.015</v>
      </c>
      <c r="Q18" s="21"/>
      <c r="R18" s="21"/>
      <c r="S18" s="21"/>
      <c r="T18" s="58"/>
      <c r="U18" s="58"/>
      <c r="V18" s="58"/>
    </row>
    <row r="19" ht="15.75" spans="1:22">
      <c r="A19" s="31"/>
      <c r="B19" s="40"/>
      <c r="C19" s="53"/>
      <c r="D19" s="53"/>
      <c r="E19" s="53"/>
      <c r="F19" s="100" t="s">
        <v>24</v>
      </c>
      <c r="G19" s="21">
        <v>84</v>
      </c>
      <c r="H19" s="46">
        <v>0.1</v>
      </c>
      <c r="I19" s="46">
        <v>0.2</v>
      </c>
      <c r="J19" s="46">
        <v>0.3</v>
      </c>
      <c r="K19" s="46">
        <v>0.1</v>
      </c>
      <c r="L19" s="46">
        <v>0.2</v>
      </c>
      <c r="M19" s="46">
        <v>0.3</v>
      </c>
      <c r="N19" s="21">
        <f t="shared" si="0"/>
        <v>0.0084</v>
      </c>
      <c r="O19" s="21">
        <f t="shared" si="1"/>
        <v>0.0168</v>
      </c>
      <c r="P19" s="21">
        <f t="shared" si="2"/>
        <v>0.0252</v>
      </c>
      <c r="Q19" s="21"/>
      <c r="R19" s="21"/>
      <c r="S19" s="21"/>
      <c r="T19" s="58"/>
      <c r="U19" s="58"/>
      <c r="V19" s="58"/>
    </row>
    <row r="20" ht="15.75" spans="1:22">
      <c r="A20" s="31"/>
      <c r="B20" s="47" t="s">
        <v>140</v>
      </c>
      <c r="C20" s="48">
        <v>200</v>
      </c>
      <c r="D20" s="48">
        <v>200</v>
      </c>
      <c r="E20" s="48">
        <v>200</v>
      </c>
      <c r="F20" s="49" t="s">
        <v>92</v>
      </c>
      <c r="G20" s="50">
        <v>5137</v>
      </c>
      <c r="H20" s="48">
        <v>1</v>
      </c>
      <c r="I20" s="48">
        <v>1</v>
      </c>
      <c r="J20" s="48">
        <v>1</v>
      </c>
      <c r="K20" s="48">
        <v>30</v>
      </c>
      <c r="L20" s="48">
        <v>30</v>
      </c>
      <c r="M20" s="48">
        <v>30</v>
      </c>
      <c r="N20" s="21">
        <f t="shared" si="0"/>
        <v>5.137</v>
      </c>
      <c r="O20" s="21">
        <f t="shared" si="1"/>
        <v>5.137</v>
      </c>
      <c r="P20" s="21">
        <f t="shared" si="2"/>
        <v>5.137</v>
      </c>
      <c r="Q20" s="68">
        <f>SUM(N20:N22)</f>
        <v>23.753</v>
      </c>
      <c r="R20" s="68">
        <f>SUM(O20:O22)</f>
        <v>23.753</v>
      </c>
      <c r="S20" s="68">
        <f>SUM(P20:P22)</f>
        <v>23.753</v>
      </c>
      <c r="T20" s="69">
        <f>Q20*1.56</f>
        <v>37.05468</v>
      </c>
      <c r="U20" s="69">
        <f>R20*1.56</f>
        <v>37.05468</v>
      </c>
      <c r="V20" s="21">
        <f>(S20*1.56)</f>
        <v>37.05468</v>
      </c>
    </row>
    <row r="21" ht="15.75" spans="1:22">
      <c r="A21" s="31"/>
      <c r="B21" s="47"/>
      <c r="C21" s="48"/>
      <c r="D21" s="48"/>
      <c r="E21" s="48"/>
      <c r="F21" s="49" t="s">
        <v>73</v>
      </c>
      <c r="G21" s="50">
        <v>494</v>
      </c>
      <c r="H21" s="48">
        <v>35</v>
      </c>
      <c r="I21" s="48">
        <v>35</v>
      </c>
      <c r="J21" s="48">
        <v>35</v>
      </c>
      <c r="K21" s="48">
        <v>30</v>
      </c>
      <c r="L21" s="48">
        <v>30</v>
      </c>
      <c r="M21" s="48">
        <v>30</v>
      </c>
      <c r="N21" s="21">
        <f t="shared" si="0"/>
        <v>17.29</v>
      </c>
      <c r="O21" s="21">
        <f t="shared" si="1"/>
        <v>17.29</v>
      </c>
      <c r="P21" s="21">
        <f t="shared" si="2"/>
        <v>17.29</v>
      </c>
      <c r="Q21" s="68"/>
      <c r="R21" s="68"/>
      <c r="S21" s="68"/>
      <c r="T21" s="69"/>
      <c r="U21" s="69"/>
      <c r="V21" s="21"/>
    </row>
    <row r="22" ht="15.75" spans="1:22">
      <c r="A22" s="31"/>
      <c r="B22" s="47"/>
      <c r="C22" s="48"/>
      <c r="D22" s="48"/>
      <c r="E22" s="48"/>
      <c r="F22" s="45" t="s">
        <v>28</v>
      </c>
      <c r="G22" s="50">
        <v>442</v>
      </c>
      <c r="H22" s="51">
        <v>3</v>
      </c>
      <c r="I22" s="51">
        <v>3</v>
      </c>
      <c r="J22" s="51">
        <v>3</v>
      </c>
      <c r="K22" s="51">
        <v>3</v>
      </c>
      <c r="L22" s="51">
        <v>3</v>
      </c>
      <c r="M22" s="51">
        <v>3</v>
      </c>
      <c r="N22" s="21">
        <f t="shared" si="0"/>
        <v>1.326</v>
      </c>
      <c r="O22" s="21">
        <f t="shared" si="1"/>
        <v>1.326</v>
      </c>
      <c r="P22" s="21">
        <f t="shared" si="2"/>
        <v>1.326</v>
      </c>
      <c r="Q22" s="68"/>
      <c r="R22" s="68"/>
      <c r="S22" s="68"/>
      <c r="T22" s="69"/>
      <c r="U22" s="69"/>
      <c r="V22" s="21"/>
    </row>
    <row r="23" ht="15.75" spans="1:22">
      <c r="A23" s="31"/>
      <c r="B23" s="52" t="s">
        <v>120</v>
      </c>
      <c r="C23" s="53">
        <v>120</v>
      </c>
      <c r="D23" s="53">
        <v>120</v>
      </c>
      <c r="E23" s="53">
        <v>120</v>
      </c>
      <c r="F23" s="45" t="s">
        <v>30</v>
      </c>
      <c r="G23" s="21">
        <v>768</v>
      </c>
      <c r="H23" s="43">
        <v>150</v>
      </c>
      <c r="I23" s="43">
        <v>150</v>
      </c>
      <c r="J23" s="43">
        <v>150</v>
      </c>
      <c r="K23" s="43">
        <v>120</v>
      </c>
      <c r="L23" s="43">
        <v>120</v>
      </c>
      <c r="M23" s="43">
        <v>120</v>
      </c>
      <c r="N23" s="21">
        <f t="shared" si="0"/>
        <v>115.2</v>
      </c>
      <c r="O23" s="21">
        <f t="shared" si="1"/>
        <v>115.2</v>
      </c>
      <c r="P23" s="21">
        <f t="shared" si="2"/>
        <v>115.2</v>
      </c>
      <c r="Q23" s="17">
        <f>SUM(N23)</f>
        <v>115.2</v>
      </c>
      <c r="R23" s="17">
        <f t="shared" ref="R23:S24" si="5">SUM(O23)</f>
        <v>115.2</v>
      </c>
      <c r="S23" s="17">
        <f t="shared" si="5"/>
        <v>115.2</v>
      </c>
      <c r="T23" s="70">
        <f>(Q23*1.56)</f>
        <v>179.712</v>
      </c>
      <c r="U23" s="70">
        <f>(R23*1.56)</f>
        <v>179.712</v>
      </c>
      <c r="V23" s="70">
        <f>(S23*1.56)</f>
        <v>179.712</v>
      </c>
    </row>
    <row r="24" spans="1:22">
      <c r="A24" s="31"/>
      <c r="B24" s="54" t="s">
        <v>31</v>
      </c>
      <c r="C24" s="53">
        <v>30</v>
      </c>
      <c r="D24" s="53">
        <v>50</v>
      </c>
      <c r="E24" s="53">
        <v>50</v>
      </c>
      <c r="F24" s="54" t="s">
        <v>49</v>
      </c>
      <c r="G24" s="21">
        <v>455</v>
      </c>
      <c r="H24" s="43">
        <v>30</v>
      </c>
      <c r="I24" s="43">
        <v>50</v>
      </c>
      <c r="J24" s="43">
        <v>50</v>
      </c>
      <c r="K24" s="43">
        <v>30</v>
      </c>
      <c r="L24" s="43">
        <v>50</v>
      </c>
      <c r="M24" s="43">
        <v>50</v>
      </c>
      <c r="N24" s="21">
        <f t="shared" si="0"/>
        <v>13.65</v>
      </c>
      <c r="O24" s="21">
        <f t="shared" si="1"/>
        <v>22.75</v>
      </c>
      <c r="P24" s="21">
        <f t="shared" si="2"/>
        <v>22.75</v>
      </c>
      <c r="Q24" s="21">
        <f>SUM(N24)</f>
        <v>13.65</v>
      </c>
      <c r="R24" s="21">
        <f t="shared" si="5"/>
        <v>22.75</v>
      </c>
      <c r="S24" s="21">
        <f t="shared" si="5"/>
        <v>22.75</v>
      </c>
      <c r="T24" s="21">
        <f>(Q24*1.56)</f>
        <v>21.294</v>
      </c>
      <c r="U24" s="21">
        <f>(R24*1.56)</f>
        <v>35.49</v>
      </c>
      <c r="V24" s="21">
        <f>(S24*1.56)</f>
        <v>35.49</v>
      </c>
    </row>
    <row r="25" spans="1:22">
      <c r="A25" s="31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71">
        <f t="shared" ref="Q25:V25" si="6">SUM(Q10:Q24)</f>
        <v>474.9548</v>
      </c>
      <c r="R25" s="71">
        <f t="shared" si="6"/>
        <v>516.4896</v>
      </c>
      <c r="S25" s="71">
        <f t="shared" si="6"/>
        <v>521.6684</v>
      </c>
      <c r="T25" s="72">
        <f t="shared" si="6"/>
        <v>740.929488</v>
      </c>
      <c r="U25" s="72">
        <f t="shared" si="6"/>
        <v>805.723776</v>
      </c>
      <c r="V25" s="72">
        <f t="shared" si="6"/>
        <v>813.802704</v>
      </c>
    </row>
    <row r="26" spans="1:22">
      <c r="A26" s="31"/>
      <c r="B26" s="37" t="s">
        <v>33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>
      <c r="A27" s="31"/>
      <c r="B27" s="40" t="s">
        <v>94</v>
      </c>
      <c r="C27" s="53">
        <v>70</v>
      </c>
      <c r="D27" s="53">
        <v>90</v>
      </c>
      <c r="E27" s="53">
        <v>100</v>
      </c>
      <c r="F27" s="56" t="s">
        <v>35</v>
      </c>
      <c r="G27" s="21">
        <v>5700</v>
      </c>
      <c r="H27" s="43">
        <v>60</v>
      </c>
      <c r="I27" s="43">
        <v>70</v>
      </c>
      <c r="J27" s="43">
        <v>85</v>
      </c>
      <c r="K27" s="43">
        <v>57</v>
      </c>
      <c r="L27" s="43">
        <v>67</v>
      </c>
      <c r="M27" s="43">
        <v>79</v>
      </c>
      <c r="N27" s="21">
        <f t="shared" ref="N27:N32" si="7">H27*G27/1000</f>
        <v>342</v>
      </c>
      <c r="O27" s="21">
        <f t="shared" ref="O27:O32" si="8">I27*G27/1000</f>
        <v>399</v>
      </c>
      <c r="P27" s="21">
        <f t="shared" ref="P27:P32" si="9">J27*G27/1000</f>
        <v>484.5</v>
      </c>
      <c r="Q27" s="21">
        <f>SUM(N27:N32)</f>
        <v>349.5304</v>
      </c>
      <c r="R27" s="21">
        <f t="shared" ref="R27:S27" si="10">SUM(O27:O32)</f>
        <v>409.4278</v>
      </c>
      <c r="S27" s="21">
        <f t="shared" si="10"/>
        <v>501.7512</v>
      </c>
      <c r="T27" s="58">
        <f>Q27*1.56</f>
        <v>545.267424</v>
      </c>
      <c r="U27" s="58">
        <f>R27*1.56</f>
        <v>638.707368</v>
      </c>
      <c r="V27" s="58">
        <f>S27*1.56</f>
        <v>782.731872</v>
      </c>
    </row>
    <row r="28" spans="1:22">
      <c r="A28" s="31"/>
      <c r="B28" s="40"/>
      <c r="C28" s="53"/>
      <c r="D28" s="53"/>
      <c r="E28" s="53"/>
      <c r="F28" s="44" t="s">
        <v>20</v>
      </c>
      <c r="G28" s="21">
        <v>573</v>
      </c>
      <c r="H28" s="53">
        <v>5</v>
      </c>
      <c r="I28" s="53">
        <v>8</v>
      </c>
      <c r="J28" s="43">
        <v>17</v>
      </c>
      <c r="K28" s="43">
        <v>5</v>
      </c>
      <c r="L28" s="43">
        <v>8</v>
      </c>
      <c r="M28" s="43">
        <v>17</v>
      </c>
      <c r="N28" s="21">
        <f t="shared" si="7"/>
        <v>2.865</v>
      </c>
      <c r="O28" s="21">
        <f t="shared" si="8"/>
        <v>4.584</v>
      </c>
      <c r="P28" s="21">
        <f t="shared" si="9"/>
        <v>9.741</v>
      </c>
      <c r="Q28" s="21"/>
      <c r="R28" s="21"/>
      <c r="S28" s="21"/>
      <c r="T28" s="58"/>
      <c r="U28" s="58"/>
      <c r="V28" s="58"/>
    </row>
    <row r="29" spans="1:22">
      <c r="A29" s="31"/>
      <c r="B29" s="40"/>
      <c r="C29" s="53"/>
      <c r="D29" s="53"/>
      <c r="E29" s="53"/>
      <c r="F29" s="44" t="s">
        <v>52</v>
      </c>
      <c r="G29" s="21">
        <v>117</v>
      </c>
      <c r="H29" s="53">
        <v>10</v>
      </c>
      <c r="I29" s="53">
        <v>20</v>
      </c>
      <c r="J29" s="43">
        <v>28</v>
      </c>
      <c r="K29" s="43">
        <v>8</v>
      </c>
      <c r="L29" s="43">
        <v>18</v>
      </c>
      <c r="M29" s="43">
        <v>27</v>
      </c>
      <c r="N29" s="21">
        <f t="shared" si="7"/>
        <v>1.17</v>
      </c>
      <c r="O29" s="21">
        <f t="shared" si="8"/>
        <v>2.34</v>
      </c>
      <c r="P29" s="21">
        <f t="shared" si="9"/>
        <v>3.276</v>
      </c>
      <c r="Q29" s="21"/>
      <c r="R29" s="21"/>
      <c r="S29" s="21"/>
      <c r="T29" s="58"/>
      <c r="U29" s="58"/>
      <c r="V29" s="58"/>
    </row>
    <row r="30" spans="1:22">
      <c r="A30" s="31"/>
      <c r="B30" s="40"/>
      <c r="C30" s="53"/>
      <c r="D30" s="53"/>
      <c r="E30" s="53"/>
      <c r="F30" s="44" t="s">
        <v>37</v>
      </c>
      <c r="G30" s="21">
        <v>553</v>
      </c>
      <c r="H30" s="53">
        <v>5</v>
      </c>
      <c r="I30" s="53">
        <v>5</v>
      </c>
      <c r="J30" s="43">
        <v>5</v>
      </c>
      <c r="K30" s="43">
        <v>5</v>
      </c>
      <c r="L30" s="43">
        <v>5</v>
      </c>
      <c r="M30" s="43">
        <v>5</v>
      </c>
      <c r="N30" s="21">
        <f t="shared" si="7"/>
        <v>2.765</v>
      </c>
      <c r="O30" s="21">
        <f t="shared" si="8"/>
        <v>2.765</v>
      </c>
      <c r="P30" s="21">
        <f t="shared" si="9"/>
        <v>2.765</v>
      </c>
      <c r="Q30" s="21"/>
      <c r="R30" s="21"/>
      <c r="S30" s="21"/>
      <c r="T30" s="58"/>
      <c r="U30" s="58"/>
      <c r="V30" s="58"/>
    </row>
    <row r="31" spans="1:22">
      <c r="A31" s="31"/>
      <c r="B31" s="40"/>
      <c r="C31" s="53"/>
      <c r="D31" s="53"/>
      <c r="E31" s="53"/>
      <c r="F31" s="40" t="s">
        <v>69</v>
      </c>
      <c r="G31" s="21">
        <v>361</v>
      </c>
      <c r="H31" s="53">
        <v>2</v>
      </c>
      <c r="I31" s="53">
        <v>2</v>
      </c>
      <c r="J31" s="43">
        <v>4</v>
      </c>
      <c r="K31" s="53">
        <v>2</v>
      </c>
      <c r="L31" s="43">
        <v>2</v>
      </c>
      <c r="M31" s="46">
        <v>4</v>
      </c>
      <c r="N31" s="21">
        <f t="shared" si="7"/>
        <v>0.722</v>
      </c>
      <c r="O31" s="21">
        <f t="shared" si="8"/>
        <v>0.722</v>
      </c>
      <c r="P31" s="21">
        <f t="shared" si="9"/>
        <v>1.444</v>
      </c>
      <c r="Q31" s="21"/>
      <c r="R31" s="21"/>
      <c r="S31" s="21"/>
      <c r="T31" s="58"/>
      <c r="U31" s="58"/>
      <c r="V31" s="58"/>
    </row>
    <row r="32" ht="15.75" spans="1:22">
      <c r="A32" s="31"/>
      <c r="B32" s="40"/>
      <c r="C32" s="53"/>
      <c r="D32" s="53"/>
      <c r="E32" s="53"/>
      <c r="F32" s="45" t="s">
        <v>24</v>
      </c>
      <c r="G32" s="59">
        <v>84</v>
      </c>
      <c r="H32" s="46">
        <v>0.1</v>
      </c>
      <c r="I32" s="46">
        <v>0.2</v>
      </c>
      <c r="J32" s="46">
        <v>0.3</v>
      </c>
      <c r="K32" s="46">
        <v>0.1</v>
      </c>
      <c r="L32" s="46">
        <v>0.2</v>
      </c>
      <c r="M32" s="46">
        <v>0.3</v>
      </c>
      <c r="N32" s="21">
        <f t="shared" si="7"/>
        <v>0.0084</v>
      </c>
      <c r="O32" s="21">
        <f t="shared" si="8"/>
        <v>0.0168</v>
      </c>
      <c r="P32" s="21">
        <f t="shared" si="9"/>
        <v>0.0252</v>
      </c>
      <c r="Q32" s="21"/>
      <c r="R32" s="21"/>
      <c r="S32" s="21"/>
      <c r="T32" s="58"/>
      <c r="U32" s="58"/>
      <c r="V32" s="58"/>
    </row>
    <row r="33" ht="15.75" spans="1:22">
      <c r="A33" s="31"/>
      <c r="B33" s="40" t="s">
        <v>38</v>
      </c>
      <c r="C33" s="53">
        <v>20</v>
      </c>
      <c r="D33" s="53">
        <v>20</v>
      </c>
      <c r="E33" s="53">
        <v>20</v>
      </c>
      <c r="F33" s="45" t="s">
        <v>39</v>
      </c>
      <c r="G33" s="21">
        <v>1785</v>
      </c>
      <c r="H33" s="46">
        <v>10</v>
      </c>
      <c r="I33" s="46">
        <v>10</v>
      </c>
      <c r="J33" s="46">
        <v>10</v>
      </c>
      <c r="K33" s="46">
        <v>10</v>
      </c>
      <c r="L33" s="46">
        <v>10</v>
      </c>
      <c r="M33" s="46">
        <v>10</v>
      </c>
      <c r="N33" s="21">
        <f t="shared" ref="N33:N41" si="11">H33*G33/1000</f>
        <v>17.85</v>
      </c>
      <c r="O33" s="21">
        <f t="shared" ref="O33:O41" si="12">I33*G33/1000</f>
        <v>17.85</v>
      </c>
      <c r="P33" s="21">
        <f t="shared" ref="P33:P41" si="13">J33*G33/1000</f>
        <v>17.85</v>
      </c>
      <c r="Q33" s="21">
        <f>SUM(N33:N35)</f>
        <v>26.862</v>
      </c>
      <c r="R33" s="21">
        <f t="shared" ref="R33:S33" si="14">SUM(O33:O35)</f>
        <v>26.862</v>
      </c>
      <c r="S33" s="21">
        <f t="shared" si="14"/>
        <v>26.862</v>
      </c>
      <c r="T33" s="70">
        <f>(Q33*1.56)</f>
        <v>41.90472</v>
      </c>
      <c r="U33" s="70">
        <f>(R33*1.56)</f>
        <v>41.90472</v>
      </c>
      <c r="V33" s="70">
        <f>(S33*1.56)</f>
        <v>41.90472</v>
      </c>
    </row>
    <row r="34" ht="15.75" spans="1:22">
      <c r="A34" s="31"/>
      <c r="B34" s="40"/>
      <c r="C34" s="53"/>
      <c r="D34" s="53"/>
      <c r="E34" s="53"/>
      <c r="F34" s="45" t="s">
        <v>95</v>
      </c>
      <c r="G34" s="21">
        <v>361</v>
      </c>
      <c r="H34" s="46">
        <v>2</v>
      </c>
      <c r="I34" s="46">
        <v>2</v>
      </c>
      <c r="J34" s="46">
        <v>2</v>
      </c>
      <c r="K34" s="46">
        <v>2</v>
      </c>
      <c r="L34" s="46">
        <v>2</v>
      </c>
      <c r="M34" s="46">
        <v>2</v>
      </c>
      <c r="N34" s="21">
        <f t="shared" si="11"/>
        <v>0.722</v>
      </c>
      <c r="O34" s="21">
        <f t="shared" si="12"/>
        <v>0.722</v>
      </c>
      <c r="P34" s="21">
        <f t="shared" si="13"/>
        <v>0.722</v>
      </c>
      <c r="Q34" s="21"/>
      <c r="R34" s="21"/>
      <c r="S34" s="21"/>
      <c r="T34" s="70"/>
      <c r="U34" s="70"/>
      <c r="V34" s="70"/>
    </row>
    <row r="35" ht="15.75" spans="1:22">
      <c r="A35" s="31"/>
      <c r="B35" s="40"/>
      <c r="C35" s="53"/>
      <c r="D35" s="53"/>
      <c r="E35" s="53"/>
      <c r="F35" s="45" t="s">
        <v>41</v>
      </c>
      <c r="G35" s="21">
        <v>4145</v>
      </c>
      <c r="H35" s="46">
        <v>2</v>
      </c>
      <c r="I35" s="46">
        <v>2</v>
      </c>
      <c r="J35" s="46">
        <v>2</v>
      </c>
      <c r="K35" s="46">
        <v>2</v>
      </c>
      <c r="L35" s="46">
        <v>2</v>
      </c>
      <c r="M35" s="46">
        <v>2</v>
      </c>
      <c r="N35" s="21">
        <f t="shared" si="11"/>
        <v>8.29</v>
      </c>
      <c r="O35" s="21">
        <f t="shared" si="12"/>
        <v>8.29</v>
      </c>
      <c r="P35" s="21">
        <f t="shared" si="13"/>
        <v>8.29</v>
      </c>
      <c r="Q35" s="21"/>
      <c r="R35" s="21"/>
      <c r="S35" s="21"/>
      <c r="T35" s="70"/>
      <c r="U35" s="70"/>
      <c r="V35" s="70"/>
    </row>
    <row r="36" spans="1:22">
      <c r="A36" s="31"/>
      <c r="B36" s="40" t="s">
        <v>141</v>
      </c>
      <c r="C36" s="53">
        <v>130</v>
      </c>
      <c r="D36" s="53">
        <v>150</v>
      </c>
      <c r="E36" s="53">
        <v>180</v>
      </c>
      <c r="F36" s="92" t="s">
        <v>57</v>
      </c>
      <c r="G36" s="21">
        <v>667</v>
      </c>
      <c r="H36" s="43">
        <v>45.5</v>
      </c>
      <c r="I36" s="43">
        <v>52.5</v>
      </c>
      <c r="J36" s="43">
        <v>63</v>
      </c>
      <c r="K36" s="43">
        <v>45.5</v>
      </c>
      <c r="L36" s="43">
        <v>52.5</v>
      </c>
      <c r="M36" s="43">
        <v>63</v>
      </c>
      <c r="N36" s="21">
        <f t="shared" si="11"/>
        <v>30.3485</v>
      </c>
      <c r="O36" s="21">
        <f t="shared" si="12"/>
        <v>35.0175</v>
      </c>
      <c r="P36" s="21">
        <f t="shared" si="13"/>
        <v>42.021</v>
      </c>
      <c r="Q36" s="73">
        <f>SUM(N36:N38)</f>
        <v>51.0819</v>
      </c>
      <c r="R36" s="73">
        <f>SUM(O36:O38)</f>
        <v>55.7593</v>
      </c>
      <c r="S36" s="73">
        <f>SUM(P36:P38)</f>
        <v>62.7712</v>
      </c>
      <c r="T36" s="75">
        <f>(Q36*1.56)</f>
        <v>79.687764</v>
      </c>
      <c r="U36" s="75">
        <f>(R36*1.56)</f>
        <v>86.984508</v>
      </c>
      <c r="V36" s="75">
        <f>(S36*1.56)</f>
        <v>97.923072</v>
      </c>
    </row>
    <row r="37" ht="15.75" spans="1:22">
      <c r="A37" s="31"/>
      <c r="B37" s="40"/>
      <c r="C37" s="53"/>
      <c r="D37" s="53"/>
      <c r="E37" s="53"/>
      <c r="F37" s="45" t="s">
        <v>24</v>
      </c>
      <c r="G37" s="21">
        <v>84</v>
      </c>
      <c r="H37" s="46">
        <v>0.1</v>
      </c>
      <c r="I37" s="46">
        <v>0.2</v>
      </c>
      <c r="J37" s="46">
        <v>0.3</v>
      </c>
      <c r="K37" s="46">
        <v>0.1</v>
      </c>
      <c r="L37" s="46">
        <v>0.2</v>
      </c>
      <c r="M37" s="46">
        <v>0.3</v>
      </c>
      <c r="N37" s="21">
        <f t="shared" si="11"/>
        <v>0.0084</v>
      </c>
      <c r="O37" s="21">
        <f t="shared" si="12"/>
        <v>0.0168</v>
      </c>
      <c r="P37" s="21">
        <f t="shared" si="13"/>
        <v>0.0252</v>
      </c>
      <c r="Q37" s="73"/>
      <c r="R37" s="73"/>
      <c r="S37" s="73"/>
      <c r="T37" s="75"/>
      <c r="U37" s="75"/>
      <c r="V37" s="75"/>
    </row>
    <row r="38" spans="1:22">
      <c r="A38" s="31"/>
      <c r="B38" s="40"/>
      <c r="C38" s="53"/>
      <c r="D38" s="53"/>
      <c r="E38" s="53"/>
      <c r="F38" s="44" t="s">
        <v>41</v>
      </c>
      <c r="G38" s="21">
        <v>4145</v>
      </c>
      <c r="H38" s="43">
        <v>5</v>
      </c>
      <c r="I38" s="43">
        <v>5</v>
      </c>
      <c r="J38" s="43">
        <v>5</v>
      </c>
      <c r="K38" s="43">
        <v>5</v>
      </c>
      <c r="L38" s="43">
        <v>5</v>
      </c>
      <c r="M38" s="43">
        <v>5</v>
      </c>
      <c r="N38" s="21">
        <f t="shared" si="11"/>
        <v>20.725</v>
      </c>
      <c r="O38" s="21">
        <f t="shared" si="12"/>
        <v>20.725</v>
      </c>
      <c r="P38" s="21">
        <f t="shared" si="13"/>
        <v>20.725</v>
      </c>
      <c r="Q38" s="73"/>
      <c r="R38" s="73"/>
      <c r="S38" s="73"/>
      <c r="T38" s="75"/>
      <c r="U38" s="75"/>
      <c r="V38" s="75"/>
    </row>
    <row r="39" spans="1:22">
      <c r="A39" s="31"/>
      <c r="B39" s="40" t="s">
        <v>76</v>
      </c>
      <c r="C39" s="53">
        <v>200</v>
      </c>
      <c r="D39" s="53">
        <v>200</v>
      </c>
      <c r="E39" s="53">
        <v>200</v>
      </c>
      <c r="F39" s="60" t="s">
        <v>77</v>
      </c>
      <c r="G39" s="21">
        <v>800</v>
      </c>
      <c r="H39" s="53">
        <v>20</v>
      </c>
      <c r="I39" s="53">
        <v>20</v>
      </c>
      <c r="J39" s="53">
        <v>20</v>
      </c>
      <c r="K39" s="53">
        <v>20</v>
      </c>
      <c r="L39" s="53">
        <v>20</v>
      </c>
      <c r="M39" s="53">
        <v>20</v>
      </c>
      <c r="N39" s="21">
        <f t="shared" si="11"/>
        <v>16</v>
      </c>
      <c r="O39" s="21">
        <f t="shared" si="12"/>
        <v>16</v>
      </c>
      <c r="P39" s="21">
        <f t="shared" si="13"/>
        <v>16</v>
      </c>
      <c r="Q39" s="21">
        <f>SUM(N39:N40)</f>
        <v>17.326</v>
      </c>
      <c r="R39" s="21">
        <f t="shared" ref="R39:S39" si="15">SUM(O39:O40)</f>
        <v>17.326</v>
      </c>
      <c r="S39" s="21">
        <f t="shared" si="15"/>
        <v>17.326</v>
      </c>
      <c r="T39" s="21">
        <f>Q39*1.56</f>
        <v>27.02856</v>
      </c>
      <c r="U39" s="21">
        <f>R39*1.56</f>
        <v>27.02856</v>
      </c>
      <c r="V39" s="21">
        <f>S39*1.56</f>
        <v>27.02856</v>
      </c>
    </row>
    <row r="40" spans="1:22">
      <c r="A40" s="31"/>
      <c r="B40" s="40"/>
      <c r="C40" s="53"/>
      <c r="D40" s="53"/>
      <c r="E40" s="53"/>
      <c r="F40" s="61" t="s">
        <v>48</v>
      </c>
      <c r="G40" s="21">
        <v>442</v>
      </c>
      <c r="H40" s="43">
        <v>3</v>
      </c>
      <c r="I40" s="43">
        <v>3</v>
      </c>
      <c r="J40" s="43">
        <v>3</v>
      </c>
      <c r="K40" s="43">
        <v>3</v>
      </c>
      <c r="L40" s="43">
        <v>3</v>
      </c>
      <c r="M40" s="43">
        <v>3</v>
      </c>
      <c r="N40" s="21">
        <f t="shared" si="11"/>
        <v>1.326</v>
      </c>
      <c r="O40" s="21">
        <f t="shared" si="12"/>
        <v>1.326</v>
      </c>
      <c r="P40" s="21">
        <f t="shared" si="13"/>
        <v>1.326</v>
      </c>
      <c r="Q40" s="21"/>
      <c r="R40" s="21"/>
      <c r="S40" s="21"/>
      <c r="T40" s="21"/>
      <c r="U40" s="21"/>
      <c r="V40" s="21"/>
    </row>
    <row r="41" spans="1:22">
      <c r="A41" s="31"/>
      <c r="B41" s="54" t="s">
        <v>31</v>
      </c>
      <c r="C41" s="59">
        <v>30</v>
      </c>
      <c r="D41" s="59">
        <v>50</v>
      </c>
      <c r="E41" s="59">
        <v>50</v>
      </c>
      <c r="F41" s="54" t="s">
        <v>49</v>
      </c>
      <c r="G41" s="53">
        <v>455</v>
      </c>
      <c r="H41" s="43">
        <v>30</v>
      </c>
      <c r="I41" s="43">
        <v>50</v>
      </c>
      <c r="J41" s="43">
        <v>50</v>
      </c>
      <c r="K41" s="43">
        <v>30</v>
      </c>
      <c r="L41" s="43">
        <v>50</v>
      </c>
      <c r="M41" s="43">
        <v>50</v>
      </c>
      <c r="N41" s="21">
        <f t="shared" si="11"/>
        <v>13.65</v>
      </c>
      <c r="O41" s="21">
        <f t="shared" si="12"/>
        <v>22.75</v>
      </c>
      <c r="P41" s="21">
        <f t="shared" si="13"/>
        <v>22.75</v>
      </c>
      <c r="Q41" s="21">
        <f>SUM(N41)</f>
        <v>13.65</v>
      </c>
      <c r="R41" s="21">
        <f t="shared" ref="R41:S41" si="16">SUM(O41)</f>
        <v>22.75</v>
      </c>
      <c r="S41" s="21">
        <f t="shared" si="16"/>
        <v>22.75</v>
      </c>
      <c r="T41" s="53">
        <f>(Q41*1.56)</f>
        <v>21.294</v>
      </c>
      <c r="U41" s="53">
        <f>R41*1.56</f>
        <v>35.49</v>
      </c>
      <c r="V41" s="53">
        <f>S41*1.56</f>
        <v>35.49</v>
      </c>
    </row>
    <row r="42" spans="1:22">
      <c r="A42" s="31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3">
        <f t="shared" ref="Q42:V42" si="17">SUM(Q27:Q41)</f>
        <v>458.4503</v>
      </c>
      <c r="R42" s="21">
        <f t="shared" si="17"/>
        <v>532.1251</v>
      </c>
      <c r="S42" s="21">
        <f t="shared" si="17"/>
        <v>631.4604</v>
      </c>
      <c r="T42" s="21">
        <f t="shared" si="17"/>
        <v>715.182468</v>
      </c>
      <c r="U42" s="21">
        <f t="shared" si="17"/>
        <v>830.115156</v>
      </c>
      <c r="V42" s="21">
        <f t="shared" si="17"/>
        <v>985.078224</v>
      </c>
    </row>
    <row r="43" spans="1:22">
      <c r="A43" s="31"/>
      <c r="B43" s="37" t="s">
        <v>50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customHeight="1" spans="1:22">
      <c r="A44" s="31"/>
      <c r="B44" s="40" t="s">
        <v>97</v>
      </c>
      <c r="C44" s="41" t="s">
        <v>16</v>
      </c>
      <c r="D44" s="41" t="s">
        <v>17</v>
      </c>
      <c r="E44" s="41" t="s">
        <v>18</v>
      </c>
      <c r="F44" s="44" t="s">
        <v>19</v>
      </c>
      <c r="G44" s="21">
        <v>2900</v>
      </c>
      <c r="H44" s="43">
        <v>75</v>
      </c>
      <c r="I44" s="43">
        <v>80</v>
      </c>
      <c r="J44" s="43">
        <v>85</v>
      </c>
      <c r="K44" s="43">
        <v>71</v>
      </c>
      <c r="L44" s="43">
        <v>76</v>
      </c>
      <c r="M44" s="43">
        <v>81</v>
      </c>
      <c r="N44" s="21">
        <f t="shared" ref="N44:N56" si="18">H44*G44/1000</f>
        <v>217.5</v>
      </c>
      <c r="O44" s="21">
        <f t="shared" ref="O44:O56" si="19">I44*G44/1000</f>
        <v>232</v>
      </c>
      <c r="P44" s="21">
        <f t="shared" ref="P44:P56" si="20">J44*G44/1000</f>
        <v>246.5</v>
      </c>
      <c r="Q44" s="21">
        <f>SUM(N44:N51)</f>
        <v>250.6474</v>
      </c>
      <c r="R44" s="21">
        <f>SUM(O44:O51)</f>
        <v>267.9208</v>
      </c>
      <c r="S44" s="21">
        <f>SUM(P44:P51)</f>
        <v>284.3812</v>
      </c>
      <c r="T44" s="58">
        <f>Q44*1.56</f>
        <v>391.009944</v>
      </c>
      <c r="U44" s="58">
        <f>R44*1.56</f>
        <v>417.956448</v>
      </c>
      <c r="V44" s="58">
        <f>S44*1.56</f>
        <v>443.634672</v>
      </c>
    </row>
    <row r="45" customHeight="1" spans="1:22">
      <c r="A45" s="31"/>
      <c r="B45" s="40"/>
      <c r="C45" s="41"/>
      <c r="D45" s="41"/>
      <c r="E45" s="41"/>
      <c r="F45" s="44" t="s">
        <v>23</v>
      </c>
      <c r="G45" s="59">
        <v>117</v>
      </c>
      <c r="H45" s="43">
        <v>20</v>
      </c>
      <c r="I45" s="43">
        <v>23</v>
      </c>
      <c r="J45" s="43">
        <v>26</v>
      </c>
      <c r="K45" s="43">
        <v>17</v>
      </c>
      <c r="L45" s="43">
        <v>20</v>
      </c>
      <c r="M45" s="43">
        <v>23</v>
      </c>
      <c r="N45" s="21">
        <f t="shared" si="18"/>
        <v>2.34</v>
      </c>
      <c r="O45" s="21">
        <f t="shared" si="19"/>
        <v>2.691</v>
      </c>
      <c r="P45" s="21">
        <f t="shared" si="20"/>
        <v>3.042</v>
      </c>
      <c r="Q45" s="21"/>
      <c r="R45" s="21"/>
      <c r="S45" s="21"/>
      <c r="T45" s="58"/>
      <c r="U45" s="58"/>
      <c r="V45" s="58"/>
    </row>
    <row r="46" spans="1:22">
      <c r="A46" s="31"/>
      <c r="B46" s="40"/>
      <c r="C46" s="41"/>
      <c r="D46" s="41"/>
      <c r="E46" s="41"/>
      <c r="F46" s="44" t="s">
        <v>22</v>
      </c>
      <c r="G46" s="59">
        <v>131</v>
      </c>
      <c r="H46" s="43">
        <v>25</v>
      </c>
      <c r="I46" s="43">
        <v>26</v>
      </c>
      <c r="J46" s="43">
        <v>27</v>
      </c>
      <c r="K46" s="43">
        <v>20</v>
      </c>
      <c r="L46" s="43">
        <v>21</v>
      </c>
      <c r="M46" s="43">
        <v>22</v>
      </c>
      <c r="N46" s="21">
        <f t="shared" si="18"/>
        <v>3.275</v>
      </c>
      <c r="O46" s="21">
        <f t="shared" si="19"/>
        <v>3.406</v>
      </c>
      <c r="P46" s="21">
        <f t="shared" si="20"/>
        <v>3.537</v>
      </c>
      <c r="Q46" s="21"/>
      <c r="R46" s="21"/>
      <c r="S46" s="21"/>
      <c r="T46" s="58"/>
      <c r="U46" s="58"/>
      <c r="V46" s="58"/>
    </row>
    <row r="47" spans="1:22">
      <c r="A47" s="31"/>
      <c r="B47" s="40"/>
      <c r="C47" s="41"/>
      <c r="D47" s="41"/>
      <c r="E47" s="41"/>
      <c r="F47" s="44" t="s">
        <v>43</v>
      </c>
      <c r="G47" s="59">
        <v>147</v>
      </c>
      <c r="H47" s="43">
        <v>80</v>
      </c>
      <c r="I47" s="43">
        <v>90</v>
      </c>
      <c r="J47" s="43">
        <v>100</v>
      </c>
      <c r="K47" s="43">
        <v>60</v>
      </c>
      <c r="L47" s="43">
        <v>70</v>
      </c>
      <c r="M47" s="43">
        <v>80</v>
      </c>
      <c r="N47" s="21">
        <f t="shared" si="18"/>
        <v>11.76</v>
      </c>
      <c r="O47" s="21">
        <f t="shared" si="19"/>
        <v>13.23</v>
      </c>
      <c r="P47" s="21">
        <f t="shared" si="20"/>
        <v>14.7</v>
      </c>
      <c r="Q47" s="21"/>
      <c r="R47" s="21"/>
      <c r="S47" s="21"/>
      <c r="T47" s="58"/>
      <c r="U47" s="58"/>
      <c r="V47" s="58"/>
    </row>
    <row r="48" spans="1:22">
      <c r="A48" s="31"/>
      <c r="B48" s="40"/>
      <c r="C48" s="41"/>
      <c r="D48" s="41"/>
      <c r="E48" s="41"/>
      <c r="F48" s="44" t="s">
        <v>21</v>
      </c>
      <c r="G48" s="59">
        <v>813</v>
      </c>
      <c r="H48" s="43">
        <v>4</v>
      </c>
      <c r="I48" s="43">
        <v>5</v>
      </c>
      <c r="J48" s="43">
        <v>5</v>
      </c>
      <c r="K48" s="43">
        <v>4</v>
      </c>
      <c r="L48" s="43">
        <v>5</v>
      </c>
      <c r="M48" s="43">
        <v>5</v>
      </c>
      <c r="N48" s="21">
        <f t="shared" si="18"/>
        <v>3.252</v>
      </c>
      <c r="O48" s="21">
        <f t="shared" si="19"/>
        <v>4.065</v>
      </c>
      <c r="P48" s="21">
        <f t="shared" si="20"/>
        <v>4.065</v>
      </c>
      <c r="Q48" s="21"/>
      <c r="R48" s="21"/>
      <c r="S48" s="21"/>
      <c r="T48" s="58"/>
      <c r="U48" s="58"/>
      <c r="V48" s="58"/>
    </row>
    <row r="49" ht="15.75" spans="1:22">
      <c r="A49" s="31"/>
      <c r="B49" s="40"/>
      <c r="C49" s="41"/>
      <c r="D49" s="41"/>
      <c r="E49" s="41"/>
      <c r="F49" s="45" t="s">
        <v>24</v>
      </c>
      <c r="G49" s="59">
        <v>84</v>
      </c>
      <c r="H49" s="46">
        <v>0.1</v>
      </c>
      <c r="I49" s="46">
        <v>0.2</v>
      </c>
      <c r="J49" s="46">
        <v>0.3</v>
      </c>
      <c r="K49" s="46">
        <v>0.1</v>
      </c>
      <c r="L49" s="46">
        <v>0.2</v>
      </c>
      <c r="M49" s="46">
        <v>0.3</v>
      </c>
      <c r="N49" s="21">
        <f t="shared" si="18"/>
        <v>0.0084</v>
      </c>
      <c r="O49" s="21">
        <f t="shared" si="19"/>
        <v>0.0168</v>
      </c>
      <c r="P49" s="21">
        <f t="shared" si="20"/>
        <v>0.0252</v>
      </c>
      <c r="Q49" s="21"/>
      <c r="R49" s="21"/>
      <c r="S49" s="21"/>
      <c r="T49" s="58"/>
      <c r="U49" s="58"/>
      <c r="V49" s="58"/>
    </row>
    <row r="50" spans="1:22">
      <c r="A50" s="31"/>
      <c r="B50" s="40"/>
      <c r="C50" s="41"/>
      <c r="D50" s="41"/>
      <c r="E50" s="41"/>
      <c r="F50" s="44" t="s">
        <v>98</v>
      </c>
      <c r="G50" s="59">
        <v>1200</v>
      </c>
      <c r="H50" s="21">
        <v>0.01</v>
      </c>
      <c r="I50" s="21">
        <v>0.01</v>
      </c>
      <c r="J50" s="21">
        <v>0.01</v>
      </c>
      <c r="K50" s="21">
        <v>0.01</v>
      </c>
      <c r="L50" s="21">
        <v>0.01</v>
      </c>
      <c r="M50" s="21">
        <v>0.01</v>
      </c>
      <c r="N50" s="21">
        <f t="shared" si="18"/>
        <v>0.012</v>
      </c>
      <c r="O50" s="21">
        <f t="shared" si="19"/>
        <v>0.012</v>
      </c>
      <c r="P50" s="21">
        <f t="shared" si="20"/>
        <v>0.012</v>
      </c>
      <c r="Q50" s="21"/>
      <c r="R50" s="21"/>
      <c r="S50" s="21"/>
      <c r="T50" s="58"/>
      <c r="U50" s="58"/>
      <c r="V50" s="58"/>
    </row>
    <row r="51" ht="15.75" customHeight="1" spans="1:22">
      <c r="A51" s="31"/>
      <c r="B51" s="40"/>
      <c r="C51" s="41"/>
      <c r="D51" s="41"/>
      <c r="E51" s="41"/>
      <c r="F51" s="44" t="s">
        <v>99</v>
      </c>
      <c r="G51" s="59">
        <v>2500</v>
      </c>
      <c r="H51" s="59">
        <v>5</v>
      </c>
      <c r="I51" s="59">
        <v>5</v>
      </c>
      <c r="J51" s="59">
        <v>5</v>
      </c>
      <c r="K51" s="59">
        <v>3</v>
      </c>
      <c r="L51" s="59">
        <v>3</v>
      </c>
      <c r="M51" s="59">
        <v>3</v>
      </c>
      <c r="N51" s="21">
        <f t="shared" si="18"/>
        <v>12.5</v>
      </c>
      <c r="O51" s="21">
        <f t="shared" si="19"/>
        <v>12.5</v>
      </c>
      <c r="P51" s="21">
        <f t="shared" si="20"/>
        <v>12.5</v>
      </c>
      <c r="Q51" s="21"/>
      <c r="R51" s="21"/>
      <c r="S51" s="21"/>
      <c r="T51" s="58"/>
      <c r="U51" s="58"/>
      <c r="V51" s="58"/>
    </row>
    <row r="52" ht="15.75" spans="1:22">
      <c r="A52" s="31"/>
      <c r="B52" s="40" t="s">
        <v>25</v>
      </c>
      <c r="C52" s="53">
        <v>200</v>
      </c>
      <c r="D52" s="53">
        <v>200</v>
      </c>
      <c r="E52" s="53">
        <v>200</v>
      </c>
      <c r="F52" s="45" t="s">
        <v>26</v>
      </c>
      <c r="G52" s="21">
        <v>3500</v>
      </c>
      <c r="H52" s="43">
        <v>7</v>
      </c>
      <c r="I52" s="43">
        <v>7</v>
      </c>
      <c r="J52" s="43">
        <v>7</v>
      </c>
      <c r="K52" s="43">
        <v>7</v>
      </c>
      <c r="L52" s="43">
        <v>7</v>
      </c>
      <c r="M52" s="43">
        <v>7</v>
      </c>
      <c r="N52" s="21">
        <f t="shared" si="18"/>
        <v>24.5</v>
      </c>
      <c r="O52" s="21">
        <f t="shared" si="19"/>
        <v>24.5</v>
      </c>
      <c r="P52" s="21">
        <f t="shared" si="20"/>
        <v>24.5</v>
      </c>
      <c r="Q52" s="68">
        <f>SUM(N52:N54)</f>
        <v>114.746</v>
      </c>
      <c r="R52" s="68">
        <f t="shared" ref="R52:S52" si="21">SUM(O52:O54)</f>
        <v>114.746</v>
      </c>
      <c r="S52" s="68">
        <f t="shared" si="21"/>
        <v>114.746</v>
      </c>
      <c r="T52" s="69">
        <f>Q52*1.56</f>
        <v>179.00376</v>
      </c>
      <c r="U52" s="69">
        <f>R52*1.56</f>
        <v>179.00376</v>
      </c>
      <c r="V52" s="21">
        <f>(S52*1.56)</f>
        <v>179.00376</v>
      </c>
    </row>
    <row r="53" ht="15.75" spans="1:22">
      <c r="A53" s="31"/>
      <c r="B53" s="40"/>
      <c r="C53" s="53"/>
      <c r="D53" s="53"/>
      <c r="E53" s="53"/>
      <c r="F53" s="45" t="s">
        <v>27</v>
      </c>
      <c r="G53" s="21">
        <v>494</v>
      </c>
      <c r="H53" s="43">
        <v>180</v>
      </c>
      <c r="I53" s="43">
        <v>180</v>
      </c>
      <c r="J53" s="43">
        <v>180</v>
      </c>
      <c r="K53" s="43">
        <v>180</v>
      </c>
      <c r="L53" s="43">
        <v>180</v>
      </c>
      <c r="M53" s="43">
        <v>180</v>
      </c>
      <c r="N53" s="21">
        <f t="shared" si="18"/>
        <v>88.92</v>
      </c>
      <c r="O53" s="21">
        <f t="shared" si="19"/>
        <v>88.92</v>
      </c>
      <c r="P53" s="21">
        <f t="shared" si="20"/>
        <v>88.92</v>
      </c>
      <c r="Q53" s="68"/>
      <c r="R53" s="68"/>
      <c r="S53" s="68"/>
      <c r="T53" s="69"/>
      <c r="U53" s="69"/>
      <c r="V53" s="21"/>
    </row>
    <row r="54" customHeight="1" spans="1:22">
      <c r="A54" s="31"/>
      <c r="B54" s="40"/>
      <c r="C54" s="53"/>
      <c r="D54" s="53"/>
      <c r="E54" s="53"/>
      <c r="F54" s="45" t="s">
        <v>28</v>
      </c>
      <c r="G54" s="21">
        <v>442</v>
      </c>
      <c r="H54" s="43">
        <v>3</v>
      </c>
      <c r="I54" s="43">
        <v>3</v>
      </c>
      <c r="J54" s="43">
        <v>3</v>
      </c>
      <c r="K54" s="43">
        <v>3</v>
      </c>
      <c r="L54" s="43">
        <v>3</v>
      </c>
      <c r="M54" s="43">
        <v>3</v>
      </c>
      <c r="N54" s="21">
        <f t="shared" si="18"/>
        <v>1.326</v>
      </c>
      <c r="O54" s="21">
        <f t="shared" si="19"/>
        <v>1.326</v>
      </c>
      <c r="P54" s="21">
        <f t="shared" si="20"/>
        <v>1.326</v>
      </c>
      <c r="Q54" s="68"/>
      <c r="R54" s="68"/>
      <c r="S54" s="68"/>
      <c r="T54" s="69"/>
      <c r="U54" s="69"/>
      <c r="V54" s="21"/>
    </row>
    <row r="55" customHeight="1" spans="1:22">
      <c r="A55" s="31"/>
      <c r="B55" s="63" t="s">
        <v>120</v>
      </c>
      <c r="C55" s="53">
        <v>120</v>
      </c>
      <c r="D55" s="53">
        <v>120</v>
      </c>
      <c r="E55" s="53">
        <v>120</v>
      </c>
      <c r="F55" s="45" t="s">
        <v>30</v>
      </c>
      <c r="G55" s="21">
        <v>768</v>
      </c>
      <c r="H55" s="43">
        <v>150</v>
      </c>
      <c r="I55" s="43">
        <v>150</v>
      </c>
      <c r="J55" s="43">
        <v>150</v>
      </c>
      <c r="K55" s="43">
        <v>120</v>
      </c>
      <c r="L55" s="43">
        <v>120</v>
      </c>
      <c r="M55" s="43">
        <v>120</v>
      </c>
      <c r="N55" s="21">
        <f t="shared" si="18"/>
        <v>115.2</v>
      </c>
      <c r="O55" s="21">
        <f t="shared" si="19"/>
        <v>115.2</v>
      </c>
      <c r="P55" s="21">
        <f t="shared" si="20"/>
        <v>115.2</v>
      </c>
      <c r="Q55" s="76">
        <f>SUM(N55)</f>
        <v>115.2</v>
      </c>
      <c r="R55" s="76">
        <f t="shared" ref="R55:S56" si="22">SUM(O55)</f>
        <v>115.2</v>
      </c>
      <c r="S55" s="76">
        <f t="shared" si="22"/>
        <v>115.2</v>
      </c>
      <c r="T55" s="75">
        <f>(Q55*1.56)</f>
        <v>179.712</v>
      </c>
      <c r="U55" s="75">
        <f>(R55*1.56)</f>
        <v>179.712</v>
      </c>
      <c r="V55" s="75">
        <f>(S55*1.56)</f>
        <v>179.712</v>
      </c>
    </row>
    <row r="56" spans="1:22">
      <c r="A56" s="31"/>
      <c r="B56" s="54" t="s">
        <v>31</v>
      </c>
      <c r="C56" s="59">
        <v>30</v>
      </c>
      <c r="D56" s="59">
        <v>50</v>
      </c>
      <c r="E56" s="59">
        <v>50</v>
      </c>
      <c r="F56" s="54" t="s">
        <v>49</v>
      </c>
      <c r="G56" s="53">
        <v>455</v>
      </c>
      <c r="H56" s="43">
        <v>30</v>
      </c>
      <c r="I56" s="43">
        <v>50</v>
      </c>
      <c r="J56" s="43">
        <v>50</v>
      </c>
      <c r="K56" s="43">
        <v>30</v>
      </c>
      <c r="L56" s="43">
        <v>50</v>
      </c>
      <c r="M56" s="43">
        <v>50</v>
      </c>
      <c r="N56" s="21">
        <f t="shared" si="18"/>
        <v>13.65</v>
      </c>
      <c r="O56" s="21">
        <f t="shared" si="19"/>
        <v>22.75</v>
      </c>
      <c r="P56" s="21">
        <f t="shared" si="20"/>
        <v>22.75</v>
      </c>
      <c r="Q56" s="21">
        <f>SUM(N56)</f>
        <v>13.65</v>
      </c>
      <c r="R56" s="21">
        <f t="shared" si="22"/>
        <v>22.75</v>
      </c>
      <c r="S56" s="21">
        <f t="shared" si="22"/>
        <v>22.75</v>
      </c>
      <c r="T56" s="75">
        <f>(Q56*1.56)</f>
        <v>21.294</v>
      </c>
      <c r="U56" s="75">
        <f>(R56*1.56)</f>
        <v>35.49</v>
      </c>
      <c r="V56" s="75">
        <f>(S56*1.56)</f>
        <v>35.49</v>
      </c>
    </row>
    <row r="57" spans="1:22">
      <c r="A57" s="31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77">
        <f t="shared" ref="Q57:V57" si="23">SUM(Q44:Q56)</f>
        <v>494.2434</v>
      </c>
      <c r="R57" s="77">
        <f t="shared" si="23"/>
        <v>520.6168</v>
      </c>
      <c r="S57" s="77">
        <f t="shared" si="23"/>
        <v>537.0772</v>
      </c>
      <c r="T57" s="77">
        <f t="shared" si="23"/>
        <v>771.019704</v>
      </c>
      <c r="U57" s="77">
        <f t="shared" si="23"/>
        <v>812.162208</v>
      </c>
      <c r="V57" s="77">
        <f t="shared" si="23"/>
        <v>837.840432</v>
      </c>
    </row>
    <row r="58" ht="17.25" customHeight="1" spans="1:22">
      <c r="A58" s="31"/>
      <c r="B58" s="37" t="s">
        <v>60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44"/>
      <c r="R58" s="57"/>
      <c r="S58" s="57"/>
      <c r="T58" s="57"/>
      <c r="U58" s="57"/>
      <c r="V58" s="57"/>
    </row>
    <row r="59" ht="21" customHeight="1" spans="1:22">
      <c r="A59" s="31"/>
      <c r="B59" s="40" t="s">
        <v>100</v>
      </c>
      <c r="C59" s="55">
        <v>70</v>
      </c>
      <c r="D59" s="55">
        <v>90</v>
      </c>
      <c r="E59" s="55">
        <v>100</v>
      </c>
      <c r="F59" s="44" t="s">
        <v>101</v>
      </c>
      <c r="G59" s="17">
        <v>3300</v>
      </c>
      <c r="H59" s="59">
        <v>80</v>
      </c>
      <c r="I59" s="64">
        <v>98</v>
      </c>
      <c r="J59" s="59">
        <v>105</v>
      </c>
      <c r="K59" s="59">
        <v>74</v>
      </c>
      <c r="L59" s="59">
        <v>77</v>
      </c>
      <c r="M59" s="59">
        <v>98</v>
      </c>
      <c r="N59" s="21">
        <f t="shared" ref="N59:N75" si="24">H59*G59/1000</f>
        <v>264</v>
      </c>
      <c r="O59" s="21">
        <f t="shared" ref="O59:O75" si="25">I59*G59/1000</f>
        <v>323.4</v>
      </c>
      <c r="P59" s="21">
        <f t="shared" ref="P59:P75" si="26">J59*G59/1000</f>
        <v>346.5</v>
      </c>
      <c r="Q59" s="21">
        <f>SUM(N59:N63)</f>
        <v>277.8754</v>
      </c>
      <c r="R59" s="21">
        <f t="shared" ref="R59:S59" si="27">SUM(O59:O63)</f>
        <v>339.3518</v>
      </c>
      <c r="S59" s="21">
        <f t="shared" si="27"/>
        <v>367.5662</v>
      </c>
      <c r="T59" s="58">
        <f>Q59*1.56</f>
        <v>433.485624</v>
      </c>
      <c r="U59" s="58">
        <f>R59*1</f>
        <v>339.3518</v>
      </c>
      <c r="V59" s="58">
        <f>S59*1.56</f>
        <v>573.403272</v>
      </c>
    </row>
    <row r="60" spans="1:22">
      <c r="A60" s="31"/>
      <c r="B60" s="40"/>
      <c r="C60" s="55"/>
      <c r="D60" s="55"/>
      <c r="E60" s="55"/>
      <c r="F60" s="54" t="s">
        <v>102</v>
      </c>
      <c r="G60" s="17">
        <v>117</v>
      </c>
      <c r="H60" s="59">
        <v>6</v>
      </c>
      <c r="I60" s="64">
        <v>10</v>
      </c>
      <c r="J60" s="59">
        <v>10</v>
      </c>
      <c r="K60" s="59">
        <v>5</v>
      </c>
      <c r="L60" s="59">
        <v>8</v>
      </c>
      <c r="M60" s="59">
        <v>10</v>
      </c>
      <c r="N60" s="21">
        <f t="shared" si="24"/>
        <v>0.702</v>
      </c>
      <c r="O60" s="21">
        <f t="shared" si="25"/>
        <v>1.17</v>
      </c>
      <c r="P60" s="21">
        <f t="shared" si="26"/>
        <v>1.17</v>
      </c>
      <c r="Q60" s="21"/>
      <c r="R60" s="21"/>
      <c r="S60" s="21"/>
      <c r="T60" s="58"/>
      <c r="U60" s="58"/>
      <c r="V60" s="58"/>
    </row>
    <row r="61" ht="15.75" customHeight="1" spans="1:22">
      <c r="A61" s="31"/>
      <c r="B61" s="40"/>
      <c r="C61" s="55"/>
      <c r="D61" s="55"/>
      <c r="E61" s="55"/>
      <c r="F61" s="44" t="s">
        <v>131</v>
      </c>
      <c r="G61" s="17">
        <v>800</v>
      </c>
      <c r="H61" s="59">
        <v>13</v>
      </c>
      <c r="I61" s="64">
        <v>15</v>
      </c>
      <c r="J61" s="59">
        <v>20</v>
      </c>
      <c r="K61" s="59">
        <v>13</v>
      </c>
      <c r="L61" s="59">
        <v>15</v>
      </c>
      <c r="M61" s="59">
        <v>20</v>
      </c>
      <c r="N61" s="21">
        <f t="shared" si="24"/>
        <v>10.4</v>
      </c>
      <c r="O61" s="21">
        <f t="shared" si="25"/>
        <v>12</v>
      </c>
      <c r="P61" s="21">
        <f t="shared" si="26"/>
        <v>16</v>
      </c>
      <c r="Q61" s="21"/>
      <c r="R61" s="21"/>
      <c r="S61" s="21"/>
      <c r="T61" s="58"/>
      <c r="U61" s="58"/>
      <c r="V61" s="58"/>
    </row>
    <row r="62" spans="1:22">
      <c r="A62" s="31"/>
      <c r="B62" s="40"/>
      <c r="C62" s="55"/>
      <c r="D62" s="55"/>
      <c r="E62" s="55"/>
      <c r="F62" s="44" t="s">
        <v>72</v>
      </c>
      <c r="G62" s="17">
        <v>553</v>
      </c>
      <c r="H62" s="59">
        <v>5</v>
      </c>
      <c r="I62" s="64">
        <v>5</v>
      </c>
      <c r="J62" s="59">
        <v>7</v>
      </c>
      <c r="K62" s="59">
        <v>5</v>
      </c>
      <c r="L62" s="64">
        <v>5</v>
      </c>
      <c r="M62" s="59">
        <v>7</v>
      </c>
      <c r="N62" s="21">
        <f t="shared" si="24"/>
        <v>2.765</v>
      </c>
      <c r="O62" s="21">
        <f t="shared" si="25"/>
        <v>2.765</v>
      </c>
      <c r="P62" s="21">
        <f t="shared" si="26"/>
        <v>3.871</v>
      </c>
      <c r="Q62" s="21"/>
      <c r="R62" s="21"/>
      <c r="S62" s="21"/>
      <c r="T62" s="58"/>
      <c r="U62" s="58"/>
      <c r="V62" s="58"/>
    </row>
    <row r="63" ht="15.75" spans="1:22">
      <c r="A63" s="31"/>
      <c r="B63" s="40"/>
      <c r="C63" s="55"/>
      <c r="D63" s="55"/>
      <c r="E63" s="55"/>
      <c r="F63" s="45" t="s">
        <v>24</v>
      </c>
      <c r="G63" s="21">
        <v>84</v>
      </c>
      <c r="H63" s="46">
        <v>0.1</v>
      </c>
      <c r="I63" s="64">
        <v>0.2</v>
      </c>
      <c r="J63" s="46">
        <v>0.3</v>
      </c>
      <c r="K63" s="46">
        <v>0.1</v>
      </c>
      <c r="L63" s="64">
        <v>0.2</v>
      </c>
      <c r="M63" s="46">
        <v>0.3</v>
      </c>
      <c r="N63" s="21">
        <f t="shared" si="24"/>
        <v>0.0084</v>
      </c>
      <c r="O63" s="21">
        <f t="shared" si="25"/>
        <v>0.0168</v>
      </c>
      <c r="P63" s="21">
        <f t="shared" si="26"/>
        <v>0.0252</v>
      </c>
      <c r="Q63" s="21"/>
      <c r="R63" s="21"/>
      <c r="S63" s="21"/>
      <c r="T63" s="58"/>
      <c r="U63" s="58"/>
      <c r="V63" s="58"/>
    </row>
    <row r="64" ht="15.75" customHeight="1" spans="1:22">
      <c r="A64" s="31"/>
      <c r="B64" s="40"/>
      <c r="C64" s="55"/>
      <c r="D64" s="55"/>
      <c r="E64" s="55"/>
      <c r="F64" s="44" t="s">
        <v>21</v>
      </c>
      <c r="G64" s="21">
        <v>813</v>
      </c>
      <c r="H64" s="43">
        <v>1</v>
      </c>
      <c r="I64" s="64">
        <v>2</v>
      </c>
      <c r="J64" s="43">
        <v>3</v>
      </c>
      <c r="K64" s="43">
        <v>1</v>
      </c>
      <c r="L64" s="64">
        <v>2</v>
      </c>
      <c r="M64" s="43">
        <v>3</v>
      </c>
      <c r="N64" s="21">
        <f t="shared" si="24"/>
        <v>0.813</v>
      </c>
      <c r="O64" s="21">
        <f t="shared" si="25"/>
        <v>1.626</v>
      </c>
      <c r="P64" s="21">
        <f t="shared" si="26"/>
        <v>2.439</v>
      </c>
      <c r="Q64" s="21">
        <f>SUM(N64:N69)</f>
        <v>57.7764</v>
      </c>
      <c r="R64" s="21">
        <f t="shared" ref="R64:S64" si="28">SUM(O64:O69)</f>
        <v>73.1188</v>
      </c>
      <c r="S64" s="21">
        <f t="shared" si="28"/>
        <v>88.1392</v>
      </c>
      <c r="T64" s="58">
        <f>Q64*1.56</f>
        <v>90.131184</v>
      </c>
      <c r="U64" s="58">
        <f>R64*1.56</f>
        <v>114.065328</v>
      </c>
      <c r="V64" s="58">
        <f>S64*1.56</f>
        <v>137.497152</v>
      </c>
    </row>
    <row r="65" ht="15.75" customHeight="1" spans="1:22">
      <c r="A65" s="31"/>
      <c r="B65" s="78" t="s">
        <v>142</v>
      </c>
      <c r="C65" s="79">
        <v>130</v>
      </c>
      <c r="D65" s="79">
        <v>150</v>
      </c>
      <c r="E65" s="79">
        <v>180</v>
      </c>
      <c r="F65" s="80" t="s">
        <v>105</v>
      </c>
      <c r="G65" s="68">
        <v>322</v>
      </c>
      <c r="H65" s="81">
        <v>30</v>
      </c>
      <c r="I65" s="81">
        <v>38</v>
      </c>
      <c r="J65" s="81">
        <v>45</v>
      </c>
      <c r="K65" s="81">
        <v>30</v>
      </c>
      <c r="L65" s="81">
        <v>38</v>
      </c>
      <c r="M65" s="81">
        <v>45</v>
      </c>
      <c r="N65" s="21">
        <f t="shared" si="24"/>
        <v>9.66</v>
      </c>
      <c r="O65" s="21">
        <f t="shared" si="25"/>
        <v>12.236</v>
      </c>
      <c r="P65" s="21">
        <f t="shared" si="26"/>
        <v>14.49</v>
      </c>
      <c r="Q65" s="21"/>
      <c r="R65" s="21"/>
      <c r="S65" s="21"/>
      <c r="T65" s="58"/>
      <c r="U65" s="58"/>
      <c r="V65" s="58"/>
    </row>
    <row r="66" ht="15.75" customHeight="1" spans="1:22">
      <c r="A66" s="31"/>
      <c r="B66" s="78"/>
      <c r="C66" s="79"/>
      <c r="D66" s="79"/>
      <c r="E66" s="79"/>
      <c r="F66" s="80" t="s">
        <v>44</v>
      </c>
      <c r="G66" s="68">
        <v>131</v>
      </c>
      <c r="H66" s="81">
        <v>60</v>
      </c>
      <c r="I66" s="81">
        <v>65</v>
      </c>
      <c r="J66" s="81">
        <v>70</v>
      </c>
      <c r="K66" s="81">
        <v>54</v>
      </c>
      <c r="L66" s="81">
        <v>59</v>
      </c>
      <c r="M66" s="81">
        <v>66</v>
      </c>
      <c r="N66" s="21">
        <f t="shared" si="24"/>
        <v>7.86</v>
      </c>
      <c r="O66" s="21">
        <f t="shared" si="25"/>
        <v>8.515</v>
      </c>
      <c r="P66" s="21">
        <f t="shared" si="26"/>
        <v>9.17</v>
      </c>
      <c r="Q66" s="21"/>
      <c r="R66" s="21"/>
      <c r="S66" s="21"/>
      <c r="T66" s="58"/>
      <c r="U66" s="58"/>
      <c r="V66" s="58"/>
    </row>
    <row r="67" ht="15.75" customHeight="1" spans="1:22">
      <c r="A67" s="31"/>
      <c r="B67" s="78"/>
      <c r="C67" s="79"/>
      <c r="D67" s="79"/>
      <c r="E67" s="79"/>
      <c r="F67" s="82" t="s">
        <v>106</v>
      </c>
      <c r="G67" s="68">
        <v>1500</v>
      </c>
      <c r="H67" s="79">
        <v>18</v>
      </c>
      <c r="I67" s="79">
        <v>20</v>
      </c>
      <c r="J67" s="79">
        <v>22</v>
      </c>
      <c r="K67" s="79">
        <v>18</v>
      </c>
      <c r="L67" s="79">
        <v>20</v>
      </c>
      <c r="M67" s="79">
        <v>22</v>
      </c>
      <c r="N67" s="21">
        <f t="shared" si="24"/>
        <v>27</v>
      </c>
      <c r="O67" s="21">
        <f t="shared" si="25"/>
        <v>30</v>
      </c>
      <c r="P67" s="21">
        <f t="shared" si="26"/>
        <v>33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78"/>
      <c r="C68" s="79"/>
      <c r="D68" s="79"/>
      <c r="E68" s="79"/>
      <c r="F68" s="83" t="s">
        <v>41</v>
      </c>
      <c r="G68" s="84">
        <v>4145</v>
      </c>
      <c r="H68" s="81">
        <v>3</v>
      </c>
      <c r="I68" s="81">
        <v>5</v>
      </c>
      <c r="J68" s="81">
        <v>7</v>
      </c>
      <c r="K68" s="81">
        <v>3</v>
      </c>
      <c r="L68" s="81">
        <v>5</v>
      </c>
      <c r="M68" s="81">
        <v>7</v>
      </c>
      <c r="N68" s="21">
        <f t="shared" si="24"/>
        <v>12.435</v>
      </c>
      <c r="O68" s="21">
        <f t="shared" si="25"/>
        <v>20.725</v>
      </c>
      <c r="P68" s="21">
        <f t="shared" si="26"/>
        <v>29.015</v>
      </c>
      <c r="Q68" s="21"/>
      <c r="R68" s="21"/>
      <c r="S68" s="21"/>
      <c r="T68" s="58"/>
      <c r="U68" s="58"/>
      <c r="V68" s="58"/>
    </row>
    <row r="69" customHeight="1" spans="1:22">
      <c r="A69" s="31"/>
      <c r="B69" s="78"/>
      <c r="C69" s="79"/>
      <c r="D69" s="79"/>
      <c r="E69" s="79"/>
      <c r="F69" s="80" t="s">
        <v>24</v>
      </c>
      <c r="G69" s="68">
        <v>84</v>
      </c>
      <c r="H69" s="85">
        <v>0.1</v>
      </c>
      <c r="I69" s="85">
        <v>0.2</v>
      </c>
      <c r="J69" s="85">
        <v>0.3</v>
      </c>
      <c r="K69" s="85">
        <v>0.1</v>
      </c>
      <c r="L69" s="85">
        <v>0.2</v>
      </c>
      <c r="M69" s="85">
        <v>0.3</v>
      </c>
      <c r="N69" s="21">
        <f t="shared" si="24"/>
        <v>0.0084</v>
      </c>
      <c r="O69" s="21">
        <f t="shared" si="25"/>
        <v>0.0168</v>
      </c>
      <c r="P69" s="21">
        <f t="shared" si="26"/>
        <v>0.0252</v>
      </c>
      <c r="Q69" s="21"/>
      <c r="R69" s="21"/>
      <c r="S69" s="21"/>
      <c r="T69" s="58"/>
      <c r="U69" s="58"/>
      <c r="V69" s="58"/>
    </row>
    <row r="70" ht="13.5" customHeight="1" spans="1:22">
      <c r="A70" s="31"/>
      <c r="B70" s="40" t="s">
        <v>38</v>
      </c>
      <c r="C70" s="53">
        <v>20</v>
      </c>
      <c r="D70" s="53">
        <v>20</v>
      </c>
      <c r="E70" s="53">
        <v>20</v>
      </c>
      <c r="F70" s="45" t="s">
        <v>39</v>
      </c>
      <c r="G70" s="21">
        <v>1785</v>
      </c>
      <c r="H70" s="46">
        <v>10</v>
      </c>
      <c r="I70" s="46">
        <v>10</v>
      </c>
      <c r="J70" s="46">
        <v>10</v>
      </c>
      <c r="K70" s="46">
        <v>10</v>
      </c>
      <c r="L70" s="46">
        <v>10</v>
      </c>
      <c r="M70" s="46">
        <v>10</v>
      </c>
      <c r="N70" s="21">
        <f t="shared" ref="N70:N74" si="29">H70*G70/1000</f>
        <v>17.85</v>
      </c>
      <c r="O70" s="21">
        <f t="shared" ref="O70:O74" si="30">I70*G70/1000</f>
        <v>17.85</v>
      </c>
      <c r="P70" s="21">
        <f t="shared" ref="P70:P74" si="31">J70*G70/1000</f>
        <v>17.85</v>
      </c>
      <c r="Q70" s="21">
        <f>SUM(N70:N72)</f>
        <v>26.862</v>
      </c>
      <c r="R70" s="21">
        <f t="shared" ref="R70:S70" si="32">SUM(O70:O72)</f>
        <v>26.862</v>
      </c>
      <c r="S70" s="21">
        <f t="shared" si="32"/>
        <v>26.862</v>
      </c>
      <c r="T70" s="70">
        <f>(Q70*1.56)</f>
        <v>41.90472</v>
      </c>
      <c r="U70" s="70">
        <f>(R70*1.56)</f>
        <v>41.90472</v>
      </c>
      <c r="V70" s="70">
        <f>(S70*1.56)</f>
        <v>41.90472</v>
      </c>
    </row>
    <row r="71" ht="15.75" customHeight="1" spans="1:22">
      <c r="A71" s="31"/>
      <c r="B71" s="40"/>
      <c r="C71" s="53"/>
      <c r="D71" s="53"/>
      <c r="E71" s="53"/>
      <c r="F71" s="45" t="s">
        <v>95</v>
      </c>
      <c r="G71" s="21">
        <v>361</v>
      </c>
      <c r="H71" s="46">
        <v>2</v>
      </c>
      <c r="I71" s="46">
        <v>2</v>
      </c>
      <c r="J71" s="46">
        <v>2</v>
      </c>
      <c r="K71" s="46">
        <v>2</v>
      </c>
      <c r="L71" s="46">
        <v>2</v>
      </c>
      <c r="M71" s="46">
        <v>2</v>
      </c>
      <c r="N71" s="21">
        <f t="shared" si="29"/>
        <v>0.722</v>
      </c>
      <c r="O71" s="21">
        <f t="shared" si="30"/>
        <v>0.722</v>
      </c>
      <c r="P71" s="21">
        <f t="shared" si="31"/>
        <v>0.722</v>
      </c>
      <c r="Q71" s="21"/>
      <c r="R71" s="21"/>
      <c r="S71" s="21"/>
      <c r="T71" s="70"/>
      <c r="U71" s="70"/>
      <c r="V71" s="70"/>
    </row>
    <row r="72" ht="15.75" customHeight="1" spans="1:22">
      <c r="A72" s="31"/>
      <c r="B72" s="40"/>
      <c r="C72" s="53"/>
      <c r="D72" s="53"/>
      <c r="E72" s="53"/>
      <c r="F72" s="45" t="s">
        <v>41</v>
      </c>
      <c r="G72" s="21">
        <v>4145</v>
      </c>
      <c r="H72" s="46">
        <v>2</v>
      </c>
      <c r="I72" s="46">
        <v>2</v>
      </c>
      <c r="J72" s="46">
        <v>2</v>
      </c>
      <c r="K72" s="46">
        <v>2</v>
      </c>
      <c r="L72" s="46">
        <v>2</v>
      </c>
      <c r="M72" s="46">
        <v>2</v>
      </c>
      <c r="N72" s="21">
        <f t="shared" si="29"/>
        <v>8.29</v>
      </c>
      <c r="O72" s="21">
        <f t="shared" si="30"/>
        <v>8.29</v>
      </c>
      <c r="P72" s="21">
        <f t="shared" si="31"/>
        <v>8.29</v>
      </c>
      <c r="Q72" s="21"/>
      <c r="R72" s="21"/>
      <c r="S72" s="21"/>
      <c r="T72" s="70"/>
      <c r="U72" s="70"/>
      <c r="V72" s="70"/>
    </row>
    <row r="73" ht="15.75" customHeight="1" spans="1:22">
      <c r="A73" s="31"/>
      <c r="B73" s="40" t="s">
        <v>86</v>
      </c>
      <c r="C73" s="55">
        <v>200</v>
      </c>
      <c r="D73" s="55">
        <v>200</v>
      </c>
      <c r="E73" s="55">
        <v>200</v>
      </c>
      <c r="F73" s="44" t="s">
        <v>63</v>
      </c>
      <c r="G73" s="21">
        <v>768</v>
      </c>
      <c r="H73" s="53">
        <v>143</v>
      </c>
      <c r="I73" s="53">
        <v>143</v>
      </c>
      <c r="J73" s="53">
        <v>143</v>
      </c>
      <c r="K73" s="53">
        <v>100</v>
      </c>
      <c r="L73" s="53">
        <v>100</v>
      </c>
      <c r="M73" s="53">
        <v>100</v>
      </c>
      <c r="N73" s="21">
        <f t="shared" si="29"/>
        <v>109.824</v>
      </c>
      <c r="O73" s="21">
        <f t="shared" si="30"/>
        <v>109.824</v>
      </c>
      <c r="P73" s="21">
        <f t="shared" si="31"/>
        <v>109.824</v>
      </c>
      <c r="Q73" s="21">
        <f>SUM(N73:N74)</f>
        <v>111.15</v>
      </c>
      <c r="R73" s="21">
        <f t="shared" ref="R73:S73" si="33">SUM(O73:O74)</f>
        <v>111.15</v>
      </c>
      <c r="S73" s="21">
        <f t="shared" si="33"/>
        <v>111.15</v>
      </c>
      <c r="T73" s="58">
        <f>Q73*1.56</f>
        <v>173.394</v>
      </c>
      <c r="U73" s="58">
        <f>R73*1.56</f>
        <v>173.394</v>
      </c>
      <c r="V73" s="58">
        <f>S73*1.56</f>
        <v>173.394</v>
      </c>
    </row>
    <row r="74" ht="15.75" customHeight="1" spans="1:22">
      <c r="A74" s="31"/>
      <c r="B74" s="40"/>
      <c r="C74" s="55"/>
      <c r="D74" s="55"/>
      <c r="E74" s="55"/>
      <c r="F74" s="42" t="s">
        <v>28</v>
      </c>
      <c r="G74" s="21">
        <v>442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43">
        <v>3</v>
      </c>
      <c r="N74" s="21">
        <f t="shared" si="29"/>
        <v>1.326</v>
      </c>
      <c r="O74" s="21">
        <f t="shared" si="30"/>
        <v>1.326</v>
      </c>
      <c r="P74" s="21">
        <f t="shared" si="31"/>
        <v>1.326</v>
      </c>
      <c r="Q74" s="21"/>
      <c r="R74" s="21"/>
      <c r="S74" s="21"/>
      <c r="T74" s="58"/>
      <c r="U74" s="58"/>
      <c r="V74" s="58"/>
    </row>
    <row r="75" spans="1:22">
      <c r="A75" s="31"/>
      <c r="B75" s="54" t="s">
        <v>31</v>
      </c>
      <c r="C75" s="59">
        <v>30</v>
      </c>
      <c r="D75" s="59">
        <v>50</v>
      </c>
      <c r="E75" s="59">
        <v>50</v>
      </c>
      <c r="F75" s="54" t="s">
        <v>49</v>
      </c>
      <c r="G75" s="53">
        <v>455</v>
      </c>
      <c r="H75" s="43">
        <v>30</v>
      </c>
      <c r="I75" s="43">
        <v>50</v>
      </c>
      <c r="J75" s="43">
        <v>50</v>
      </c>
      <c r="K75" s="43">
        <v>30</v>
      </c>
      <c r="L75" s="43">
        <v>50</v>
      </c>
      <c r="M75" s="43">
        <v>50</v>
      </c>
      <c r="N75" s="21">
        <f t="shared" si="24"/>
        <v>13.65</v>
      </c>
      <c r="O75" s="21">
        <f t="shared" si="25"/>
        <v>22.75</v>
      </c>
      <c r="P75" s="21">
        <f t="shared" si="26"/>
        <v>22.75</v>
      </c>
      <c r="Q75" s="21">
        <f>SUM(N75)</f>
        <v>13.65</v>
      </c>
      <c r="R75" s="21">
        <f t="shared" ref="R75:S75" si="34">SUM(O75)</f>
        <v>22.75</v>
      </c>
      <c r="S75" s="21">
        <f t="shared" si="34"/>
        <v>22.75</v>
      </c>
      <c r="T75" s="58">
        <f>Q75*1.56</f>
        <v>21.294</v>
      </c>
      <c r="U75" s="58">
        <f>R75*1.56</f>
        <v>35.49</v>
      </c>
      <c r="V75" s="58">
        <f>S75*1.56</f>
        <v>35.49</v>
      </c>
    </row>
    <row r="76" spans="1:22">
      <c r="A76" s="31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24"/>
      <c r="O76" s="24"/>
      <c r="P76" s="24"/>
      <c r="Q76" s="24">
        <f t="shared" ref="Q76:V76" si="35">SUM(Q59:Q75)</f>
        <v>487.3138</v>
      </c>
      <c r="R76" s="24">
        <f t="shared" si="35"/>
        <v>573.2326</v>
      </c>
      <c r="S76" s="24">
        <f t="shared" si="35"/>
        <v>616.4674</v>
      </c>
      <c r="T76" s="24">
        <f t="shared" si="35"/>
        <v>760.209528</v>
      </c>
      <c r="U76" s="24">
        <f t="shared" si="35"/>
        <v>704.205848</v>
      </c>
      <c r="V76" s="24">
        <f t="shared" si="35"/>
        <v>961.689144</v>
      </c>
    </row>
    <row r="77" spans="1:22">
      <c r="A77" s="31"/>
      <c r="B77" s="37" t="s">
        <v>78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44"/>
      <c r="R77" s="57"/>
      <c r="S77" s="57"/>
      <c r="T77" s="57"/>
      <c r="U77" s="57"/>
      <c r="V77" s="57"/>
    </row>
    <row r="78" spans="1:22">
      <c r="A78" s="31"/>
      <c r="B78" s="40" t="s">
        <v>143</v>
      </c>
      <c r="C78" s="55">
        <v>60</v>
      </c>
      <c r="D78" s="55">
        <v>80</v>
      </c>
      <c r="E78" s="55">
        <v>100</v>
      </c>
      <c r="F78" s="40" t="s">
        <v>144</v>
      </c>
      <c r="G78" s="55">
        <v>1324</v>
      </c>
      <c r="H78" s="55">
        <v>40</v>
      </c>
      <c r="I78" s="55">
        <v>45</v>
      </c>
      <c r="J78" s="55">
        <v>50</v>
      </c>
      <c r="K78" s="55">
        <v>40</v>
      </c>
      <c r="L78" s="55">
        <v>45</v>
      </c>
      <c r="M78" s="55">
        <v>50</v>
      </c>
      <c r="N78" s="21">
        <f t="shared" ref="N78:N101" si="36">H78*G78/1000</f>
        <v>52.96</v>
      </c>
      <c r="O78" s="21">
        <f t="shared" ref="O78:O101" si="37">I78*G78/1000</f>
        <v>59.58</v>
      </c>
      <c r="P78" s="21">
        <f t="shared" ref="P78:P101" si="38">J78*G78/1000</f>
        <v>66.2</v>
      </c>
      <c r="Q78" s="21">
        <f>SUM(N78:N79)</f>
        <v>94.365</v>
      </c>
      <c r="R78" s="21">
        <f>SUM(O78:O79)</f>
        <v>112.815</v>
      </c>
      <c r="S78" s="21">
        <f>SUM(P78:P79)</f>
        <v>125.35</v>
      </c>
      <c r="T78" s="58">
        <f>Q78*1.56</f>
        <v>147.2094</v>
      </c>
      <c r="U78" s="58">
        <f>R78*1.56</f>
        <v>175.9914</v>
      </c>
      <c r="V78" s="58">
        <f>S78*1.56</f>
        <v>195.546</v>
      </c>
    </row>
    <row r="79" spans="1:22">
      <c r="A79" s="31"/>
      <c r="B79" s="87"/>
      <c r="C79" s="55"/>
      <c r="D79" s="55"/>
      <c r="E79" s="55"/>
      <c r="F79" s="40" t="s">
        <v>145</v>
      </c>
      <c r="G79" s="55">
        <v>1183</v>
      </c>
      <c r="H79" s="55">
        <v>35</v>
      </c>
      <c r="I79" s="55">
        <v>45</v>
      </c>
      <c r="J79" s="55">
        <v>50</v>
      </c>
      <c r="K79" s="55">
        <v>35</v>
      </c>
      <c r="L79" s="55">
        <v>45</v>
      </c>
      <c r="M79" s="55">
        <v>50</v>
      </c>
      <c r="N79" s="21">
        <f t="shared" si="36"/>
        <v>41.405</v>
      </c>
      <c r="O79" s="21">
        <f t="shared" si="37"/>
        <v>53.235</v>
      </c>
      <c r="P79" s="21">
        <f t="shared" si="38"/>
        <v>59.15</v>
      </c>
      <c r="Q79" s="21"/>
      <c r="R79" s="21"/>
      <c r="S79" s="21"/>
      <c r="T79" s="58"/>
      <c r="U79" s="58"/>
      <c r="V79" s="58"/>
    </row>
    <row r="80" customHeight="1" spans="1:22">
      <c r="A80" s="31"/>
      <c r="B80" s="78" t="s">
        <v>110</v>
      </c>
      <c r="C80" s="101" t="s">
        <v>16</v>
      </c>
      <c r="D80" s="101" t="s">
        <v>18</v>
      </c>
      <c r="E80" s="101" t="s">
        <v>111</v>
      </c>
      <c r="F80" s="102" t="s">
        <v>112</v>
      </c>
      <c r="G80" s="68">
        <v>3450</v>
      </c>
      <c r="H80" s="81">
        <v>50</v>
      </c>
      <c r="I80" s="81">
        <v>65</v>
      </c>
      <c r="J80" s="81">
        <v>80</v>
      </c>
      <c r="K80" s="81">
        <v>47</v>
      </c>
      <c r="L80" s="81">
        <v>58</v>
      </c>
      <c r="M80" s="81">
        <v>69</v>
      </c>
      <c r="N80" s="68">
        <f t="shared" si="36"/>
        <v>172.5</v>
      </c>
      <c r="O80" s="68">
        <f t="shared" si="37"/>
        <v>224.25</v>
      </c>
      <c r="P80" s="68">
        <f t="shared" si="38"/>
        <v>276</v>
      </c>
      <c r="Q80" s="68">
        <f>SUM(N80:N87)</f>
        <v>198.2384</v>
      </c>
      <c r="R80" s="68">
        <f>SUM(O80:O87)</f>
        <v>254.4478</v>
      </c>
      <c r="S80" s="68">
        <f>SUM(P80:P87)</f>
        <v>310.6732</v>
      </c>
      <c r="T80" s="69">
        <f>Q80*1.56</f>
        <v>309.251904</v>
      </c>
      <c r="U80" s="69">
        <f>R80*1.56</f>
        <v>396.938568</v>
      </c>
      <c r="V80" s="69">
        <f>S80*1.56</f>
        <v>484.650192</v>
      </c>
    </row>
    <row r="81" customHeight="1" spans="1:22">
      <c r="A81" s="31"/>
      <c r="B81" s="78"/>
      <c r="C81" s="101"/>
      <c r="D81" s="101"/>
      <c r="E81" s="101"/>
      <c r="F81" s="95" t="s">
        <v>109</v>
      </c>
      <c r="G81" s="68">
        <v>147</v>
      </c>
      <c r="H81" s="81">
        <v>53</v>
      </c>
      <c r="I81" s="81">
        <v>66</v>
      </c>
      <c r="J81" s="81">
        <v>80</v>
      </c>
      <c r="K81" s="81">
        <v>40</v>
      </c>
      <c r="L81" s="81">
        <v>50</v>
      </c>
      <c r="M81" s="81">
        <v>60</v>
      </c>
      <c r="N81" s="68">
        <f t="shared" si="36"/>
        <v>7.791</v>
      </c>
      <c r="O81" s="68">
        <f t="shared" si="37"/>
        <v>9.702</v>
      </c>
      <c r="P81" s="68">
        <f t="shared" si="38"/>
        <v>11.76</v>
      </c>
      <c r="Q81" s="68"/>
      <c r="R81" s="68"/>
      <c r="S81" s="68"/>
      <c r="T81" s="69"/>
      <c r="U81" s="69"/>
      <c r="V81" s="69"/>
    </row>
    <row r="82" customHeight="1" spans="1:22">
      <c r="A82" s="31"/>
      <c r="B82" s="78"/>
      <c r="C82" s="101"/>
      <c r="D82" s="101"/>
      <c r="E82" s="101"/>
      <c r="F82" s="96" t="s">
        <v>113</v>
      </c>
      <c r="G82" s="68">
        <v>275</v>
      </c>
      <c r="H82" s="81">
        <v>16</v>
      </c>
      <c r="I82" s="81">
        <v>20</v>
      </c>
      <c r="J82" s="81">
        <v>24</v>
      </c>
      <c r="K82" s="81">
        <v>16</v>
      </c>
      <c r="L82" s="81">
        <v>20</v>
      </c>
      <c r="M82" s="81">
        <v>24</v>
      </c>
      <c r="N82" s="68">
        <f t="shared" si="36"/>
        <v>4.4</v>
      </c>
      <c r="O82" s="68">
        <f t="shared" si="37"/>
        <v>5.5</v>
      </c>
      <c r="P82" s="68">
        <f t="shared" si="38"/>
        <v>6.6</v>
      </c>
      <c r="Q82" s="68"/>
      <c r="R82" s="68"/>
      <c r="S82" s="68"/>
      <c r="T82" s="69"/>
      <c r="U82" s="69"/>
      <c r="V82" s="69"/>
    </row>
    <row r="83" customHeight="1" spans="1:22">
      <c r="A83" s="31"/>
      <c r="B83" s="78"/>
      <c r="C83" s="101"/>
      <c r="D83" s="101"/>
      <c r="E83" s="101"/>
      <c r="F83" s="95" t="s">
        <v>22</v>
      </c>
      <c r="G83" s="68">
        <v>131</v>
      </c>
      <c r="H83" s="81">
        <v>10</v>
      </c>
      <c r="I83" s="81">
        <v>13</v>
      </c>
      <c r="J83" s="81">
        <v>15</v>
      </c>
      <c r="K83" s="81">
        <v>8</v>
      </c>
      <c r="L83" s="81">
        <v>10</v>
      </c>
      <c r="M83" s="81">
        <v>12</v>
      </c>
      <c r="N83" s="68">
        <f t="shared" si="36"/>
        <v>1.31</v>
      </c>
      <c r="O83" s="68">
        <f t="shared" si="37"/>
        <v>1.703</v>
      </c>
      <c r="P83" s="68">
        <f t="shared" si="38"/>
        <v>1.965</v>
      </c>
      <c r="Q83" s="68"/>
      <c r="R83" s="68"/>
      <c r="S83" s="68"/>
      <c r="T83" s="69"/>
      <c r="U83" s="69"/>
      <c r="V83" s="69"/>
    </row>
    <row r="84" customHeight="1" spans="1:22">
      <c r="A84" s="31"/>
      <c r="B84" s="78"/>
      <c r="C84" s="101"/>
      <c r="D84" s="101"/>
      <c r="E84" s="101"/>
      <c r="F84" s="95" t="s">
        <v>23</v>
      </c>
      <c r="G84" s="68">
        <v>117</v>
      </c>
      <c r="H84" s="81">
        <v>10</v>
      </c>
      <c r="I84" s="81">
        <v>12</v>
      </c>
      <c r="J84" s="81">
        <v>14</v>
      </c>
      <c r="K84" s="81">
        <v>8</v>
      </c>
      <c r="L84" s="81">
        <v>10</v>
      </c>
      <c r="M84" s="81">
        <v>12</v>
      </c>
      <c r="N84" s="68">
        <f t="shared" si="36"/>
        <v>1.17</v>
      </c>
      <c r="O84" s="68">
        <f t="shared" si="37"/>
        <v>1.404</v>
      </c>
      <c r="P84" s="68">
        <f t="shared" si="38"/>
        <v>1.638</v>
      </c>
      <c r="Q84" s="68"/>
      <c r="R84" s="68"/>
      <c r="S84" s="68"/>
      <c r="T84" s="69"/>
      <c r="U84" s="69"/>
      <c r="V84" s="69"/>
    </row>
    <row r="85" customHeight="1" spans="1:22">
      <c r="A85" s="31"/>
      <c r="B85" s="78"/>
      <c r="C85" s="101"/>
      <c r="D85" s="101"/>
      <c r="E85" s="101"/>
      <c r="F85" s="95" t="s">
        <v>21</v>
      </c>
      <c r="G85" s="68">
        <v>813</v>
      </c>
      <c r="H85" s="81">
        <v>3</v>
      </c>
      <c r="I85" s="81">
        <v>4</v>
      </c>
      <c r="J85" s="81">
        <v>5</v>
      </c>
      <c r="K85" s="81">
        <v>5</v>
      </c>
      <c r="L85" s="81">
        <v>5</v>
      </c>
      <c r="M85" s="81">
        <v>7</v>
      </c>
      <c r="N85" s="68">
        <f t="shared" si="36"/>
        <v>2.439</v>
      </c>
      <c r="O85" s="68">
        <f t="shared" si="37"/>
        <v>3.252</v>
      </c>
      <c r="P85" s="68">
        <f t="shared" si="38"/>
        <v>4.065</v>
      </c>
      <c r="Q85" s="68"/>
      <c r="R85" s="68"/>
      <c r="S85" s="68"/>
      <c r="T85" s="69"/>
      <c r="U85" s="69"/>
      <c r="V85" s="69"/>
    </row>
    <row r="86" ht="15.75" spans="1:22">
      <c r="A86" s="31"/>
      <c r="B86" s="78"/>
      <c r="C86" s="101"/>
      <c r="D86" s="101"/>
      <c r="E86" s="101"/>
      <c r="F86" s="97" t="s">
        <v>24</v>
      </c>
      <c r="G86" s="68">
        <v>84</v>
      </c>
      <c r="H86" s="85">
        <v>0.1</v>
      </c>
      <c r="I86" s="85">
        <v>0.2</v>
      </c>
      <c r="J86" s="85">
        <v>0.3</v>
      </c>
      <c r="K86" s="85">
        <v>0.1</v>
      </c>
      <c r="L86" s="85">
        <v>0.2</v>
      </c>
      <c r="M86" s="85">
        <v>0.3</v>
      </c>
      <c r="N86" s="68">
        <f t="shared" si="36"/>
        <v>0.0084</v>
      </c>
      <c r="O86" s="68">
        <f t="shared" si="37"/>
        <v>0.0168</v>
      </c>
      <c r="P86" s="68">
        <f t="shared" si="38"/>
        <v>0.0252</v>
      </c>
      <c r="Q86" s="68"/>
      <c r="R86" s="68"/>
      <c r="S86" s="68"/>
      <c r="T86" s="69"/>
      <c r="U86" s="69"/>
      <c r="V86" s="69"/>
    </row>
    <row r="87" spans="1:22">
      <c r="A87" s="31"/>
      <c r="B87" s="78"/>
      <c r="C87" s="101"/>
      <c r="D87" s="101"/>
      <c r="E87" s="101"/>
      <c r="F87" s="82" t="s">
        <v>131</v>
      </c>
      <c r="G87" s="68">
        <v>862</v>
      </c>
      <c r="H87" s="79">
        <v>10</v>
      </c>
      <c r="I87" s="79">
        <v>10</v>
      </c>
      <c r="J87" s="79">
        <v>10</v>
      </c>
      <c r="K87" s="79">
        <v>10</v>
      </c>
      <c r="L87" s="79">
        <v>10</v>
      </c>
      <c r="M87" s="79">
        <v>10</v>
      </c>
      <c r="N87" s="68">
        <f t="shared" si="36"/>
        <v>8.62</v>
      </c>
      <c r="O87" s="68">
        <f t="shared" si="37"/>
        <v>8.62</v>
      </c>
      <c r="P87" s="68">
        <f t="shared" si="38"/>
        <v>8.62</v>
      </c>
      <c r="Q87" s="68"/>
      <c r="R87" s="68"/>
      <c r="S87" s="68"/>
      <c r="T87" s="69"/>
      <c r="U87" s="69"/>
      <c r="V87" s="69"/>
    </row>
    <row r="88" spans="1:22">
      <c r="A88" s="31"/>
      <c r="B88" s="78" t="s">
        <v>146</v>
      </c>
      <c r="C88" s="79">
        <v>50</v>
      </c>
      <c r="D88" s="79">
        <v>50</v>
      </c>
      <c r="E88" s="79">
        <v>50</v>
      </c>
      <c r="F88" s="78" t="s">
        <v>69</v>
      </c>
      <c r="G88" s="68">
        <v>361</v>
      </c>
      <c r="H88" s="81">
        <v>30</v>
      </c>
      <c r="I88" s="81">
        <v>30</v>
      </c>
      <c r="J88" s="81">
        <v>30</v>
      </c>
      <c r="K88" s="81">
        <v>30</v>
      </c>
      <c r="L88" s="81">
        <v>30</v>
      </c>
      <c r="M88" s="81">
        <v>30</v>
      </c>
      <c r="N88" s="68">
        <f t="shared" si="36"/>
        <v>10.83</v>
      </c>
      <c r="O88" s="68">
        <f t="shared" si="37"/>
        <v>10.83</v>
      </c>
      <c r="P88" s="68">
        <f t="shared" si="38"/>
        <v>10.83</v>
      </c>
      <c r="Q88" s="68">
        <f>SUM(N88:N98)</f>
        <v>54.9228</v>
      </c>
      <c r="R88" s="68">
        <f>SUM(O88:O98)</f>
        <v>54.9228</v>
      </c>
      <c r="S88" s="68">
        <f>SUM(P88:P98)</f>
        <v>54.9228</v>
      </c>
      <c r="T88" s="69">
        <f>Q88*1.56</f>
        <v>85.679568</v>
      </c>
      <c r="U88" s="69">
        <f>R88*1.56</f>
        <v>85.679568</v>
      </c>
      <c r="V88" s="69">
        <f>S88*1.56</f>
        <v>85.679568</v>
      </c>
    </row>
    <row r="89" ht="30" spans="1:22">
      <c r="A89" s="31"/>
      <c r="B89" s="78"/>
      <c r="C89" s="79"/>
      <c r="D89" s="79"/>
      <c r="E89" s="79"/>
      <c r="F89" s="78" t="s">
        <v>70</v>
      </c>
      <c r="G89" s="68">
        <v>361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81">
        <v>2</v>
      </c>
      <c r="N89" s="68">
        <f t="shared" si="36"/>
        <v>0.722</v>
      </c>
      <c r="O89" s="68">
        <f t="shared" si="37"/>
        <v>0.722</v>
      </c>
      <c r="P89" s="68">
        <f t="shared" si="38"/>
        <v>0.722</v>
      </c>
      <c r="Q89" s="68"/>
      <c r="R89" s="68"/>
      <c r="S89" s="68"/>
      <c r="T89" s="69"/>
      <c r="U89" s="69"/>
      <c r="V89" s="69"/>
    </row>
    <row r="90" spans="1:22">
      <c r="A90" s="31"/>
      <c r="B90" s="78"/>
      <c r="C90" s="79"/>
      <c r="D90" s="79"/>
      <c r="E90" s="79"/>
      <c r="F90" s="78" t="s">
        <v>28</v>
      </c>
      <c r="G90" s="68">
        <v>442</v>
      </c>
      <c r="H90" s="81">
        <v>4</v>
      </c>
      <c r="I90" s="81">
        <v>4</v>
      </c>
      <c r="J90" s="81">
        <v>4</v>
      </c>
      <c r="K90" s="81">
        <v>4</v>
      </c>
      <c r="L90" s="81">
        <v>4</v>
      </c>
      <c r="M90" s="81">
        <v>4</v>
      </c>
      <c r="N90" s="68">
        <f t="shared" si="36"/>
        <v>1.768</v>
      </c>
      <c r="O90" s="68">
        <f t="shared" si="37"/>
        <v>1.768</v>
      </c>
      <c r="P90" s="68">
        <f t="shared" si="38"/>
        <v>1.768</v>
      </c>
      <c r="Q90" s="68"/>
      <c r="R90" s="68"/>
      <c r="S90" s="68"/>
      <c r="T90" s="69"/>
      <c r="U90" s="69"/>
      <c r="V90" s="69"/>
    </row>
    <row r="91" spans="1:22">
      <c r="A91" s="31"/>
      <c r="B91" s="78"/>
      <c r="C91" s="79"/>
      <c r="D91" s="79"/>
      <c r="E91" s="79"/>
      <c r="F91" s="78" t="s">
        <v>71</v>
      </c>
      <c r="G91" s="68">
        <v>4145</v>
      </c>
      <c r="H91" s="81">
        <v>1</v>
      </c>
      <c r="I91" s="81">
        <v>1</v>
      </c>
      <c r="J91" s="81">
        <v>1</v>
      </c>
      <c r="K91" s="81">
        <v>1</v>
      </c>
      <c r="L91" s="81">
        <v>1</v>
      </c>
      <c r="M91" s="81">
        <v>1</v>
      </c>
      <c r="N91" s="68">
        <f t="shared" si="36"/>
        <v>4.145</v>
      </c>
      <c r="O91" s="68">
        <f t="shared" si="37"/>
        <v>4.145</v>
      </c>
      <c r="P91" s="68">
        <f t="shared" si="38"/>
        <v>4.145</v>
      </c>
      <c r="Q91" s="68"/>
      <c r="R91" s="68"/>
      <c r="S91" s="68"/>
      <c r="T91" s="69"/>
      <c r="U91" s="69"/>
      <c r="V91" s="69"/>
    </row>
    <row r="92" spans="1:22">
      <c r="A92" s="31"/>
      <c r="B92" s="78"/>
      <c r="C92" s="79"/>
      <c r="D92" s="79"/>
      <c r="E92" s="79"/>
      <c r="F92" s="78" t="s">
        <v>72</v>
      </c>
      <c r="G92" s="68">
        <v>553</v>
      </c>
      <c r="H92" s="81">
        <v>5</v>
      </c>
      <c r="I92" s="81">
        <v>5</v>
      </c>
      <c r="J92" s="81">
        <v>5</v>
      </c>
      <c r="K92" s="81">
        <v>5</v>
      </c>
      <c r="L92" s="81">
        <v>5</v>
      </c>
      <c r="M92" s="81">
        <v>5</v>
      </c>
      <c r="N92" s="68">
        <f t="shared" si="36"/>
        <v>2.765</v>
      </c>
      <c r="O92" s="68">
        <f t="shared" si="37"/>
        <v>2.765</v>
      </c>
      <c r="P92" s="68">
        <f t="shared" si="38"/>
        <v>2.765</v>
      </c>
      <c r="Q92" s="68"/>
      <c r="R92" s="68"/>
      <c r="S92" s="68"/>
      <c r="T92" s="69"/>
      <c r="U92" s="69"/>
      <c r="V92" s="69"/>
    </row>
    <row r="93" spans="1:22">
      <c r="A93" s="31"/>
      <c r="B93" s="78"/>
      <c r="C93" s="79"/>
      <c r="D93" s="79"/>
      <c r="E93" s="79"/>
      <c r="F93" s="78" t="s">
        <v>73</v>
      </c>
      <c r="G93" s="68">
        <v>494</v>
      </c>
      <c r="H93" s="81">
        <v>9</v>
      </c>
      <c r="I93" s="81">
        <v>9</v>
      </c>
      <c r="J93" s="81">
        <v>9</v>
      </c>
      <c r="K93" s="81">
        <v>9</v>
      </c>
      <c r="L93" s="81">
        <v>9</v>
      </c>
      <c r="M93" s="81">
        <v>9</v>
      </c>
      <c r="N93" s="68">
        <f t="shared" si="36"/>
        <v>4.446</v>
      </c>
      <c r="O93" s="68">
        <f t="shared" si="37"/>
        <v>4.446</v>
      </c>
      <c r="P93" s="68">
        <f t="shared" si="38"/>
        <v>4.446</v>
      </c>
      <c r="Q93" s="68"/>
      <c r="R93" s="68"/>
      <c r="S93" s="68"/>
      <c r="T93" s="69"/>
      <c r="U93" s="69"/>
      <c r="V93" s="69"/>
    </row>
    <row r="94" spans="1:22">
      <c r="A94" s="31"/>
      <c r="B94" s="78"/>
      <c r="C94" s="79"/>
      <c r="D94" s="79"/>
      <c r="E94" s="79"/>
      <c r="F94" s="78" t="s">
        <v>115</v>
      </c>
      <c r="G94" s="68">
        <v>1793</v>
      </c>
      <c r="H94" s="81">
        <v>13</v>
      </c>
      <c r="I94" s="81">
        <v>13</v>
      </c>
      <c r="J94" s="81">
        <v>13</v>
      </c>
      <c r="K94" s="81">
        <v>13</v>
      </c>
      <c r="L94" s="81">
        <v>13</v>
      </c>
      <c r="M94" s="81">
        <v>13</v>
      </c>
      <c r="N94" s="68">
        <f t="shared" si="36"/>
        <v>23.309</v>
      </c>
      <c r="O94" s="68">
        <f t="shared" si="37"/>
        <v>23.309</v>
      </c>
      <c r="P94" s="68">
        <f t="shared" si="38"/>
        <v>23.309</v>
      </c>
      <c r="Q94" s="68"/>
      <c r="R94" s="68"/>
      <c r="S94" s="68"/>
      <c r="T94" s="69"/>
      <c r="U94" s="69"/>
      <c r="V94" s="69"/>
    </row>
    <row r="95" spans="1:22">
      <c r="A95" s="31"/>
      <c r="B95" s="78"/>
      <c r="C95" s="79"/>
      <c r="D95" s="79"/>
      <c r="E95" s="79"/>
      <c r="F95" s="78" t="s">
        <v>74</v>
      </c>
      <c r="G95" s="68">
        <v>6188</v>
      </c>
      <c r="H95" s="81">
        <v>1</v>
      </c>
      <c r="I95" s="81">
        <v>1</v>
      </c>
      <c r="J95" s="81">
        <v>1</v>
      </c>
      <c r="K95" s="81">
        <v>1</v>
      </c>
      <c r="L95" s="81">
        <v>1</v>
      </c>
      <c r="M95" s="81">
        <v>1</v>
      </c>
      <c r="N95" s="68">
        <f t="shared" si="36"/>
        <v>6.188</v>
      </c>
      <c r="O95" s="68">
        <f t="shared" si="37"/>
        <v>6.188</v>
      </c>
      <c r="P95" s="68">
        <f t="shared" si="38"/>
        <v>6.188</v>
      </c>
      <c r="Q95" s="68"/>
      <c r="R95" s="68"/>
      <c r="S95" s="68"/>
      <c r="T95" s="69"/>
      <c r="U95" s="69"/>
      <c r="V95" s="69"/>
    </row>
    <row r="96" spans="1:22">
      <c r="A96" s="31"/>
      <c r="B96" s="78"/>
      <c r="C96" s="79"/>
      <c r="D96" s="79"/>
      <c r="E96" s="79"/>
      <c r="F96" s="78" t="s">
        <v>67</v>
      </c>
      <c r="G96" s="68">
        <v>84</v>
      </c>
      <c r="H96" s="85">
        <v>0.2</v>
      </c>
      <c r="I96" s="85">
        <v>0.2</v>
      </c>
      <c r="J96" s="85">
        <v>0.2</v>
      </c>
      <c r="K96" s="85">
        <v>0.2</v>
      </c>
      <c r="L96" s="85">
        <v>0.2</v>
      </c>
      <c r="M96" s="85">
        <v>0.2</v>
      </c>
      <c r="N96" s="68">
        <f t="shared" si="36"/>
        <v>0.0168</v>
      </c>
      <c r="O96" s="68">
        <f t="shared" si="37"/>
        <v>0.0168</v>
      </c>
      <c r="P96" s="68">
        <f t="shared" si="38"/>
        <v>0.0168</v>
      </c>
      <c r="Q96" s="68"/>
      <c r="R96" s="68"/>
      <c r="S96" s="68"/>
      <c r="T96" s="69"/>
      <c r="U96" s="69"/>
      <c r="V96" s="69"/>
    </row>
    <row r="97" spans="1:22">
      <c r="A97" s="31"/>
      <c r="B97" s="78"/>
      <c r="C97" s="79"/>
      <c r="D97" s="79"/>
      <c r="E97" s="79"/>
      <c r="F97" s="78" t="s">
        <v>75</v>
      </c>
      <c r="G97" s="68">
        <v>6000</v>
      </c>
      <c r="H97" s="68">
        <v>0.03</v>
      </c>
      <c r="I97" s="68">
        <v>0.03</v>
      </c>
      <c r="J97" s="68">
        <v>0.03</v>
      </c>
      <c r="K97" s="68">
        <v>0.03</v>
      </c>
      <c r="L97" s="68">
        <v>0.03</v>
      </c>
      <c r="M97" s="68">
        <v>0.03</v>
      </c>
      <c r="N97" s="68">
        <f t="shared" si="36"/>
        <v>0.18</v>
      </c>
      <c r="O97" s="68">
        <f t="shared" si="37"/>
        <v>0.18</v>
      </c>
      <c r="P97" s="68">
        <f t="shared" si="38"/>
        <v>0.18</v>
      </c>
      <c r="Q97" s="68"/>
      <c r="R97" s="68"/>
      <c r="S97" s="68"/>
      <c r="T97" s="69"/>
      <c r="U97" s="69"/>
      <c r="V97" s="69"/>
    </row>
    <row r="98" spans="1:22">
      <c r="A98" s="31"/>
      <c r="B98" s="78"/>
      <c r="C98" s="79"/>
      <c r="D98" s="79"/>
      <c r="E98" s="79"/>
      <c r="F98" s="78" t="s">
        <v>72</v>
      </c>
      <c r="G98" s="68">
        <v>553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81">
        <v>1</v>
      </c>
      <c r="N98" s="68">
        <f t="shared" si="36"/>
        <v>0.553</v>
      </c>
      <c r="O98" s="68">
        <f t="shared" si="37"/>
        <v>0.553</v>
      </c>
      <c r="P98" s="68">
        <f t="shared" si="38"/>
        <v>0.553</v>
      </c>
      <c r="Q98" s="68"/>
      <c r="R98" s="68"/>
      <c r="S98" s="68"/>
      <c r="T98" s="69"/>
      <c r="U98" s="69"/>
      <c r="V98" s="69"/>
    </row>
    <row r="99" ht="15.75" spans="1:22">
      <c r="A99" s="31"/>
      <c r="B99" s="40" t="s">
        <v>46</v>
      </c>
      <c r="C99" s="41" t="s">
        <v>16</v>
      </c>
      <c r="D99" s="41" t="s">
        <v>16</v>
      </c>
      <c r="E99" s="41" t="s">
        <v>16</v>
      </c>
      <c r="F99" s="45" t="s">
        <v>47</v>
      </c>
      <c r="G99" s="21">
        <v>1653</v>
      </c>
      <c r="H99" s="43">
        <v>10</v>
      </c>
      <c r="I99" s="43">
        <v>10</v>
      </c>
      <c r="J99" s="43">
        <v>10</v>
      </c>
      <c r="K99" s="43">
        <v>5</v>
      </c>
      <c r="L99" s="43">
        <v>5</v>
      </c>
      <c r="M99" s="43">
        <v>5</v>
      </c>
      <c r="N99" s="21">
        <f t="shared" si="36"/>
        <v>16.53</v>
      </c>
      <c r="O99" s="21">
        <f t="shared" si="37"/>
        <v>16.53</v>
      </c>
      <c r="P99" s="21">
        <f t="shared" si="38"/>
        <v>16.53</v>
      </c>
      <c r="Q99" s="21">
        <f>SUM(N99:N101)</f>
        <v>86.208</v>
      </c>
      <c r="R99" s="21">
        <f t="shared" ref="R99:S99" si="39">SUM(O99:O101)</f>
        <v>86.208</v>
      </c>
      <c r="S99" s="21">
        <f t="shared" si="39"/>
        <v>86.208</v>
      </c>
      <c r="T99" s="58">
        <f>Q99*1.56</f>
        <v>134.48448</v>
      </c>
      <c r="U99" s="58">
        <f>R99*1.56</f>
        <v>134.48448</v>
      </c>
      <c r="V99" s="58">
        <f>S99*1.56</f>
        <v>134.48448</v>
      </c>
    </row>
    <row r="100" ht="15.75" spans="1:22">
      <c r="A100" s="31"/>
      <c r="B100" s="40"/>
      <c r="C100" s="41"/>
      <c r="D100" s="41"/>
      <c r="E100" s="41"/>
      <c r="F100" s="45" t="s">
        <v>30</v>
      </c>
      <c r="G100" s="21">
        <v>768</v>
      </c>
      <c r="H100" s="43">
        <v>89</v>
      </c>
      <c r="I100" s="43">
        <v>89</v>
      </c>
      <c r="J100" s="43">
        <v>89</v>
      </c>
      <c r="K100" s="43">
        <v>60</v>
      </c>
      <c r="L100" s="43">
        <v>60</v>
      </c>
      <c r="M100" s="43">
        <v>60</v>
      </c>
      <c r="N100" s="21">
        <f t="shared" si="36"/>
        <v>68.352</v>
      </c>
      <c r="O100" s="21">
        <f t="shared" si="37"/>
        <v>68.352</v>
      </c>
      <c r="P100" s="21">
        <f t="shared" si="38"/>
        <v>68.352</v>
      </c>
      <c r="Q100" s="21"/>
      <c r="R100" s="21"/>
      <c r="S100" s="21"/>
      <c r="T100" s="58"/>
      <c r="U100" s="58"/>
      <c r="V100" s="58"/>
    </row>
    <row r="101" ht="15.75" spans="1:22">
      <c r="A101" s="31"/>
      <c r="B101" s="40"/>
      <c r="C101" s="41"/>
      <c r="D101" s="41"/>
      <c r="E101" s="41"/>
      <c r="F101" s="45" t="s">
        <v>48</v>
      </c>
      <c r="G101" s="21">
        <v>442</v>
      </c>
      <c r="H101" s="46">
        <v>3</v>
      </c>
      <c r="I101" s="46">
        <v>3</v>
      </c>
      <c r="J101" s="46">
        <v>3</v>
      </c>
      <c r="K101" s="46">
        <v>3</v>
      </c>
      <c r="L101" s="46">
        <v>3</v>
      </c>
      <c r="M101" s="46">
        <v>3</v>
      </c>
      <c r="N101" s="21">
        <f t="shared" si="36"/>
        <v>1.326</v>
      </c>
      <c r="O101" s="21">
        <f t="shared" si="37"/>
        <v>1.326</v>
      </c>
      <c r="P101" s="21">
        <f t="shared" si="38"/>
        <v>1.326</v>
      </c>
      <c r="Q101" s="21"/>
      <c r="R101" s="21"/>
      <c r="S101" s="21"/>
      <c r="T101" s="58"/>
      <c r="U101" s="58"/>
      <c r="V101" s="58"/>
    </row>
    <row r="102" spans="1:22">
      <c r="A102" s="31"/>
      <c r="B102" s="54" t="s">
        <v>31</v>
      </c>
      <c r="C102" s="59">
        <v>30</v>
      </c>
      <c r="D102" s="59">
        <v>50</v>
      </c>
      <c r="E102" s="59">
        <v>50</v>
      </c>
      <c r="F102" s="54" t="s">
        <v>49</v>
      </c>
      <c r="G102" s="21">
        <v>455</v>
      </c>
      <c r="H102" s="43">
        <v>30</v>
      </c>
      <c r="I102" s="43">
        <v>50</v>
      </c>
      <c r="J102" s="43">
        <v>50</v>
      </c>
      <c r="K102" s="43">
        <v>30</v>
      </c>
      <c r="L102" s="43">
        <v>50</v>
      </c>
      <c r="M102" s="43">
        <v>50</v>
      </c>
      <c r="N102" s="21">
        <f t="shared" ref="N102" si="40">H102*G102/1000</f>
        <v>13.65</v>
      </c>
      <c r="O102" s="21">
        <f t="shared" ref="O102" si="41">I102*G102/1000</f>
        <v>22.75</v>
      </c>
      <c r="P102" s="21">
        <f t="shared" ref="P102" si="42">J102*G102/1000</f>
        <v>22.75</v>
      </c>
      <c r="Q102" s="21">
        <f>SUM(N102)</f>
        <v>13.65</v>
      </c>
      <c r="R102" s="21">
        <f t="shared" ref="R102:S102" si="43">SUM(O102)</f>
        <v>22.75</v>
      </c>
      <c r="S102" s="21">
        <f t="shared" si="43"/>
        <v>22.75</v>
      </c>
      <c r="T102" s="21">
        <f>Q102*1.56</f>
        <v>21.294</v>
      </c>
      <c r="U102" s="21">
        <f>R102*1.56</f>
        <v>35.49</v>
      </c>
      <c r="V102" s="21">
        <f>S102*1.56</f>
        <v>35.49</v>
      </c>
    </row>
    <row r="103" spans="1:22">
      <c r="A103" s="3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90">
        <f t="shared" ref="Q103:V103" si="44">SUM(Q78:Q102)</f>
        <v>447.3842</v>
      </c>
      <c r="R103" s="90">
        <f t="shared" si="44"/>
        <v>531.1436</v>
      </c>
      <c r="S103" s="90">
        <f t="shared" si="44"/>
        <v>599.904</v>
      </c>
      <c r="T103" s="90">
        <f t="shared" si="44"/>
        <v>697.919352</v>
      </c>
      <c r="U103" s="90">
        <f t="shared" si="44"/>
        <v>828.584016</v>
      </c>
      <c r="V103" s="90">
        <f t="shared" si="44"/>
        <v>935.85024</v>
      </c>
    </row>
    <row r="104" ht="15.75" spans="1:22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1"/>
      <c r="R104" s="31"/>
      <c r="S104" s="31"/>
      <c r="T104" s="31"/>
      <c r="U104" s="31"/>
      <c r="V104" s="31"/>
    </row>
    <row r="105" ht="15.75" spans="1:22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1"/>
      <c r="R105" s="31"/>
      <c r="S105" s="31"/>
      <c r="T105" s="31"/>
      <c r="U105" s="31"/>
      <c r="V105" s="31"/>
    </row>
    <row r="106" spans="1:1">
      <c r="A106" s="31"/>
    </row>
    <row r="107" spans="1:1">
      <c r="A107" s="31"/>
    </row>
    <row r="108" spans="1:1">
      <c r="A108" s="31"/>
    </row>
    <row r="109" ht="15.75" spans="1:22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1"/>
      <c r="R109" s="31"/>
      <c r="S109" s="31"/>
      <c r="T109" s="31"/>
      <c r="U109" s="31"/>
      <c r="V109" s="31"/>
    </row>
    <row r="110" ht="15.75" spans="2:17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9"/>
    </row>
    <row r="111" ht="15.75" spans="2:17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9"/>
    </row>
    <row r="112" ht="15.75" spans="2:17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9"/>
    </row>
    <row r="113" spans="2:17"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</row>
  </sheetData>
  <mergeCells count="190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5:P25"/>
    <mergeCell ref="B26:V26"/>
    <mergeCell ref="B42:P42"/>
    <mergeCell ref="B43:V43"/>
    <mergeCell ref="B57:P57"/>
    <mergeCell ref="B58:P58"/>
    <mergeCell ref="B77:P77"/>
    <mergeCell ref="B103:P103"/>
    <mergeCell ref="B6:B7"/>
    <mergeCell ref="B10:B16"/>
    <mergeCell ref="B17:B19"/>
    <mergeCell ref="B20:B22"/>
    <mergeCell ref="B27:B32"/>
    <mergeCell ref="B33:B35"/>
    <mergeCell ref="B36:B38"/>
    <mergeCell ref="B39:B40"/>
    <mergeCell ref="B44:B51"/>
    <mergeCell ref="B52:B54"/>
    <mergeCell ref="B59:B64"/>
    <mergeCell ref="B65:B69"/>
    <mergeCell ref="B70:B72"/>
    <mergeCell ref="B73:B74"/>
    <mergeCell ref="B78:B79"/>
    <mergeCell ref="B80:B87"/>
    <mergeCell ref="B88:B98"/>
    <mergeCell ref="B99:B101"/>
    <mergeCell ref="C10:C16"/>
    <mergeCell ref="C17:C19"/>
    <mergeCell ref="C20:C22"/>
    <mergeCell ref="C27:C32"/>
    <mergeCell ref="C33:C35"/>
    <mergeCell ref="C36:C38"/>
    <mergeCell ref="C39:C40"/>
    <mergeCell ref="C44:C51"/>
    <mergeCell ref="C52:C54"/>
    <mergeCell ref="C59:C64"/>
    <mergeCell ref="C65:C69"/>
    <mergeCell ref="C70:C72"/>
    <mergeCell ref="C73:C74"/>
    <mergeCell ref="C78:C79"/>
    <mergeCell ref="C80:C87"/>
    <mergeCell ref="C88:C98"/>
    <mergeCell ref="C99:C101"/>
    <mergeCell ref="D10:D16"/>
    <mergeCell ref="D17:D19"/>
    <mergeCell ref="D20:D22"/>
    <mergeCell ref="D27:D32"/>
    <mergeCell ref="D33:D35"/>
    <mergeCell ref="D36:D38"/>
    <mergeCell ref="D39:D40"/>
    <mergeCell ref="D44:D51"/>
    <mergeCell ref="D52:D54"/>
    <mergeCell ref="D59:D64"/>
    <mergeCell ref="D65:D69"/>
    <mergeCell ref="D70:D72"/>
    <mergeCell ref="D73:D74"/>
    <mergeCell ref="D78:D79"/>
    <mergeCell ref="D80:D87"/>
    <mergeCell ref="D88:D98"/>
    <mergeCell ref="D99:D101"/>
    <mergeCell ref="E10:E16"/>
    <mergeCell ref="E17:E19"/>
    <mergeCell ref="E20:E22"/>
    <mergeCell ref="E27:E32"/>
    <mergeCell ref="E33:E35"/>
    <mergeCell ref="E36:E38"/>
    <mergeCell ref="E39:E40"/>
    <mergeCell ref="E44:E51"/>
    <mergeCell ref="E52:E54"/>
    <mergeCell ref="E59:E64"/>
    <mergeCell ref="E65:E69"/>
    <mergeCell ref="E70:E72"/>
    <mergeCell ref="E73:E74"/>
    <mergeCell ref="E78:E79"/>
    <mergeCell ref="E80:E87"/>
    <mergeCell ref="E88:E98"/>
    <mergeCell ref="E99:E101"/>
    <mergeCell ref="F6:F7"/>
    <mergeCell ref="G6:G7"/>
    <mergeCell ref="Q10:Q16"/>
    <mergeCell ref="Q17:Q19"/>
    <mergeCell ref="Q20:Q22"/>
    <mergeCell ref="Q27:Q32"/>
    <mergeCell ref="Q33:Q35"/>
    <mergeCell ref="Q36:Q38"/>
    <mergeCell ref="Q39:Q40"/>
    <mergeCell ref="Q44:Q51"/>
    <mergeCell ref="Q52:Q54"/>
    <mergeCell ref="Q59:Q63"/>
    <mergeCell ref="Q64:Q69"/>
    <mergeCell ref="Q70:Q72"/>
    <mergeCell ref="Q73:Q74"/>
    <mergeCell ref="Q78:Q79"/>
    <mergeCell ref="Q80:Q87"/>
    <mergeCell ref="Q88:Q98"/>
    <mergeCell ref="Q99:Q101"/>
    <mergeCell ref="R10:R16"/>
    <mergeCell ref="R17:R19"/>
    <mergeCell ref="R20:R22"/>
    <mergeCell ref="R27:R32"/>
    <mergeCell ref="R33:R35"/>
    <mergeCell ref="R36:R38"/>
    <mergeCell ref="R39:R40"/>
    <mergeCell ref="R44:R51"/>
    <mergeCell ref="R52:R54"/>
    <mergeCell ref="R59:R63"/>
    <mergeCell ref="R64:R69"/>
    <mergeCell ref="R70:R72"/>
    <mergeCell ref="R73:R74"/>
    <mergeCell ref="R78:R79"/>
    <mergeCell ref="R80:R87"/>
    <mergeCell ref="R88:R98"/>
    <mergeCell ref="R99:R101"/>
    <mergeCell ref="S10:S16"/>
    <mergeCell ref="S17:S19"/>
    <mergeCell ref="S20:S22"/>
    <mergeCell ref="S27:S32"/>
    <mergeCell ref="S33:S35"/>
    <mergeCell ref="S36:S38"/>
    <mergeCell ref="S39:S40"/>
    <mergeCell ref="S44:S51"/>
    <mergeCell ref="S52:S54"/>
    <mergeCell ref="S59:S63"/>
    <mergeCell ref="S64:S69"/>
    <mergeCell ref="S70:S72"/>
    <mergeCell ref="S73:S74"/>
    <mergeCell ref="S78:S79"/>
    <mergeCell ref="S80:S87"/>
    <mergeCell ref="S88:S98"/>
    <mergeCell ref="S99:S101"/>
    <mergeCell ref="T10:T16"/>
    <mergeCell ref="T17:T19"/>
    <mergeCell ref="T20:T22"/>
    <mergeCell ref="T27:T32"/>
    <mergeCell ref="T33:T35"/>
    <mergeCell ref="T36:T38"/>
    <mergeCell ref="T39:T40"/>
    <mergeCell ref="T44:T51"/>
    <mergeCell ref="T52:T54"/>
    <mergeCell ref="T59:T63"/>
    <mergeCell ref="T64:T69"/>
    <mergeCell ref="T70:T72"/>
    <mergeCell ref="T73:T74"/>
    <mergeCell ref="T78:T79"/>
    <mergeCell ref="T80:T87"/>
    <mergeCell ref="T88:T98"/>
    <mergeCell ref="T99:T101"/>
    <mergeCell ref="U10:U16"/>
    <mergeCell ref="U17:U19"/>
    <mergeCell ref="U20:U22"/>
    <mergeCell ref="U27:U32"/>
    <mergeCell ref="U33:U35"/>
    <mergeCell ref="U36:U38"/>
    <mergeCell ref="U39:U40"/>
    <mergeCell ref="U44:U51"/>
    <mergeCell ref="U52:U54"/>
    <mergeCell ref="U59:U63"/>
    <mergeCell ref="U64:U69"/>
    <mergeCell ref="U70:U72"/>
    <mergeCell ref="U73:U74"/>
    <mergeCell ref="U78:U79"/>
    <mergeCell ref="U80:U87"/>
    <mergeCell ref="U88:U98"/>
    <mergeCell ref="U99:U101"/>
    <mergeCell ref="V10:V16"/>
    <mergeCell ref="V17:V19"/>
    <mergeCell ref="V20:V22"/>
    <mergeCell ref="V27:V32"/>
    <mergeCell ref="V33:V35"/>
    <mergeCell ref="V36:V38"/>
    <mergeCell ref="V39:V40"/>
    <mergeCell ref="V44:V51"/>
    <mergeCell ref="V52:V54"/>
    <mergeCell ref="V59:V63"/>
    <mergeCell ref="V64:V69"/>
    <mergeCell ref="V70:V72"/>
    <mergeCell ref="V73:V74"/>
    <mergeCell ref="V78:V79"/>
    <mergeCell ref="V80:V87"/>
    <mergeCell ref="V88:V98"/>
    <mergeCell ref="V99:V101"/>
  </mergeCells>
  <pageMargins left="0.7" right="0.7" top="0.75" bottom="0.75" header="0.3" footer="0.3"/>
  <pageSetup paperSize="9" scale="3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view="pageBreakPreview" zoomScale="120" zoomScaleNormal="98" topLeftCell="G5" workbookViewId="0">
      <selection activeCell="F5" sqref="F5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135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37" t="s">
        <v>1</v>
      </c>
      <c r="C6" s="37" t="s">
        <v>2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67" t="s">
        <v>9</v>
      </c>
      <c r="U6" s="67"/>
      <c r="V6" s="67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117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40" t="s">
        <v>118</v>
      </c>
      <c r="C10" s="41" t="s">
        <v>16</v>
      </c>
      <c r="D10" s="41" t="s">
        <v>17</v>
      </c>
      <c r="E10" s="41" t="s">
        <v>18</v>
      </c>
      <c r="F10" s="44" t="s">
        <v>19</v>
      </c>
      <c r="G10" s="21">
        <v>2900</v>
      </c>
      <c r="H10" s="43">
        <v>75</v>
      </c>
      <c r="I10" s="43">
        <v>80</v>
      </c>
      <c r="J10" s="43">
        <v>80</v>
      </c>
      <c r="K10" s="43">
        <v>71</v>
      </c>
      <c r="L10" s="43">
        <v>76</v>
      </c>
      <c r="M10" s="43">
        <v>76</v>
      </c>
      <c r="N10" s="21">
        <f t="shared" ref="N10:N22" si="0">H10*G10/1000</f>
        <v>217.5</v>
      </c>
      <c r="O10" s="21">
        <f t="shared" ref="O10:O22" si="1">I10*G10/1000</f>
        <v>232</v>
      </c>
      <c r="P10" s="21">
        <f t="shared" ref="P10:P22" si="2">J10*G10/1000</f>
        <v>232</v>
      </c>
      <c r="Q10" s="21">
        <f>SUM(N10:N17)</f>
        <v>264.1474</v>
      </c>
      <c r="R10" s="21">
        <f>SUM(O10:O17)</f>
        <v>281.2898</v>
      </c>
      <c r="S10" s="21">
        <f>SUM(P10:P17)</f>
        <v>281.2982</v>
      </c>
      <c r="T10" s="58">
        <f>Q10*1.56</f>
        <v>412.069944</v>
      </c>
      <c r="U10" s="58">
        <f>R10*1.56</f>
        <v>438.812088</v>
      </c>
      <c r="V10" s="58">
        <f>S10*1.56</f>
        <v>438.825192</v>
      </c>
    </row>
    <row r="11" spans="1:22">
      <c r="A11" s="31"/>
      <c r="B11" s="40"/>
      <c r="C11" s="41"/>
      <c r="D11" s="41"/>
      <c r="E11" s="41"/>
      <c r="F11" s="44" t="s">
        <v>23</v>
      </c>
      <c r="G11" s="59">
        <v>117</v>
      </c>
      <c r="H11" s="43">
        <v>20</v>
      </c>
      <c r="I11" s="43">
        <v>23</v>
      </c>
      <c r="J11" s="43">
        <v>23</v>
      </c>
      <c r="K11" s="43">
        <v>17</v>
      </c>
      <c r="L11" s="43">
        <v>20</v>
      </c>
      <c r="M11" s="43">
        <v>20</v>
      </c>
      <c r="N11" s="21">
        <f t="shared" si="0"/>
        <v>2.34</v>
      </c>
      <c r="O11" s="21">
        <f t="shared" si="1"/>
        <v>2.691</v>
      </c>
      <c r="P11" s="21">
        <f t="shared" si="2"/>
        <v>2.691</v>
      </c>
      <c r="Q11" s="21"/>
      <c r="R11" s="21"/>
      <c r="S11" s="21"/>
      <c r="T11" s="58"/>
      <c r="U11" s="58"/>
      <c r="V11" s="58"/>
    </row>
    <row r="12" spans="1:22">
      <c r="A12" s="31"/>
      <c r="B12" s="40"/>
      <c r="C12" s="41"/>
      <c r="D12" s="41"/>
      <c r="E12" s="41"/>
      <c r="F12" s="44" t="s">
        <v>22</v>
      </c>
      <c r="G12" s="59">
        <v>131</v>
      </c>
      <c r="H12" s="43">
        <v>25</v>
      </c>
      <c r="I12" s="43">
        <v>25</v>
      </c>
      <c r="J12" s="43">
        <v>25</v>
      </c>
      <c r="K12" s="43">
        <v>20</v>
      </c>
      <c r="L12" s="43">
        <v>21</v>
      </c>
      <c r="M12" s="43">
        <v>21</v>
      </c>
      <c r="N12" s="21">
        <f t="shared" si="0"/>
        <v>3.275</v>
      </c>
      <c r="O12" s="21">
        <f t="shared" si="1"/>
        <v>3.275</v>
      </c>
      <c r="P12" s="21">
        <f t="shared" si="2"/>
        <v>3.275</v>
      </c>
      <c r="Q12" s="21"/>
      <c r="R12" s="21"/>
      <c r="S12" s="21"/>
      <c r="T12" s="58"/>
      <c r="U12" s="58"/>
      <c r="V12" s="58"/>
    </row>
    <row r="13" spans="1:22">
      <c r="A13" s="31"/>
      <c r="B13" s="40"/>
      <c r="C13" s="41"/>
      <c r="D13" s="41"/>
      <c r="E13" s="41"/>
      <c r="F13" s="44" t="s">
        <v>43</v>
      </c>
      <c r="G13" s="59">
        <v>147</v>
      </c>
      <c r="H13" s="43">
        <v>80</v>
      </c>
      <c r="I13" s="43">
        <v>90</v>
      </c>
      <c r="J13" s="43">
        <v>90</v>
      </c>
      <c r="K13" s="43">
        <v>60</v>
      </c>
      <c r="L13" s="43">
        <v>67</v>
      </c>
      <c r="M13" s="43">
        <v>67</v>
      </c>
      <c r="N13" s="21">
        <f t="shared" si="0"/>
        <v>11.76</v>
      </c>
      <c r="O13" s="21">
        <f t="shared" si="1"/>
        <v>13.23</v>
      </c>
      <c r="P13" s="21">
        <f t="shared" si="2"/>
        <v>13.23</v>
      </c>
      <c r="Q13" s="21"/>
      <c r="R13" s="21"/>
      <c r="S13" s="21"/>
      <c r="T13" s="58"/>
      <c r="U13" s="58"/>
      <c r="V13" s="58"/>
    </row>
    <row r="14" spans="1:22">
      <c r="A14" s="31"/>
      <c r="B14" s="40"/>
      <c r="C14" s="41"/>
      <c r="D14" s="41"/>
      <c r="E14" s="41"/>
      <c r="F14" s="44" t="s">
        <v>147</v>
      </c>
      <c r="G14" s="59">
        <v>2600</v>
      </c>
      <c r="H14" s="43">
        <v>10</v>
      </c>
      <c r="I14" s="91">
        <v>10</v>
      </c>
      <c r="J14" s="91">
        <v>10</v>
      </c>
      <c r="K14" s="43">
        <v>7</v>
      </c>
      <c r="L14" s="91">
        <v>7</v>
      </c>
      <c r="M14" s="93">
        <v>7</v>
      </c>
      <c r="N14" s="21">
        <f t="shared" si="0"/>
        <v>26</v>
      </c>
      <c r="O14" s="21">
        <f t="shared" si="1"/>
        <v>26</v>
      </c>
      <c r="P14" s="21">
        <f t="shared" si="2"/>
        <v>26</v>
      </c>
      <c r="Q14" s="21"/>
      <c r="R14" s="21"/>
      <c r="S14" s="21"/>
      <c r="T14" s="58"/>
      <c r="U14" s="58"/>
      <c r="V14" s="58"/>
    </row>
    <row r="15" spans="1:22">
      <c r="A15" s="31"/>
      <c r="B15" s="40"/>
      <c r="C15" s="41"/>
      <c r="D15" s="41"/>
      <c r="E15" s="41"/>
      <c r="F15" s="44" t="s">
        <v>21</v>
      </c>
      <c r="G15" s="59">
        <v>813</v>
      </c>
      <c r="H15" s="43">
        <v>4</v>
      </c>
      <c r="I15" s="43">
        <v>5</v>
      </c>
      <c r="J15" s="43">
        <v>5</v>
      </c>
      <c r="K15" s="43">
        <v>4</v>
      </c>
      <c r="L15" s="43">
        <v>5</v>
      </c>
      <c r="M15" s="43">
        <v>5</v>
      </c>
      <c r="N15" s="21">
        <f t="shared" si="0"/>
        <v>3.252</v>
      </c>
      <c r="O15" s="21">
        <f t="shared" si="1"/>
        <v>4.065</v>
      </c>
      <c r="P15" s="21">
        <f t="shared" si="2"/>
        <v>4.065</v>
      </c>
      <c r="Q15" s="21"/>
      <c r="R15" s="21"/>
      <c r="S15" s="21"/>
      <c r="T15" s="58"/>
      <c r="U15" s="58"/>
      <c r="V15" s="58"/>
    </row>
    <row r="16" ht="15.75" spans="1:22">
      <c r="A16" s="31"/>
      <c r="B16" s="40"/>
      <c r="C16" s="41"/>
      <c r="D16" s="41"/>
      <c r="E16" s="41"/>
      <c r="F16" s="45" t="s">
        <v>24</v>
      </c>
      <c r="G16" s="59">
        <v>84</v>
      </c>
      <c r="H16" s="46">
        <v>0.1</v>
      </c>
      <c r="I16" s="46">
        <v>0.2</v>
      </c>
      <c r="J16" s="46">
        <v>0.3</v>
      </c>
      <c r="K16" s="46">
        <v>0.1</v>
      </c>
      <c r="L16" s="46">
        <v>0.2</v>
      </c>
      <c r="M16" s="46">
        <v>0.3</v>
      </c>
      <c r="N16" s="21">
        <f t="shared" si="0"/>
        <v>0.0084</v>
      </c>
      <c r="O16" s="21">
        <f t="shared" si="1"/>
        <v>0.0168</v>
      </c>
      <c r="P16" s="21">
        <f t="shared" si="2"/>
        <v>0.0252</v>
      </c>
      <c r="Q16" s="21"/>
      <c r="R16" s="21"/>
      <c r="S16" s="21"/>
      <c r="T16" s="58"/>
      <c r="U16" s="58"/>
      <c r="V16" s="58"/>
    </row>
    <row r="17" spans="1:22">
      <c r="A17" s="31"/>
      <c r="B17" s="40"/>
      <c r="C17" s="41"/>
      <c r="D17" s="41"/>
      <c r="E17" s="41"/>
      <c r="F17" s="44" t="s">
        <v>98</v>
      </c>
      <c r="G17" s="59">
        <v>1200</v>
      </c>
      <c r="H17" s="21">
        <v>0.01</v>
      </c>
      <c r="I17" s="21">
        <v>0.01</v>
      </c>
      <c r="J17" s="21">
        <v>0.01</v>
      </c>
      <c r="K17" s="21">
        <v>0.01</v>
      </c>
      <c r="L17" s="21">
        <v>0.01</v>
      </c>
      <c r="M17" s="21">
        <v>0.01</v>
      </c>
      <c r="N17" s="21">
        <f t="shared" si="0"/>
        <v>0.012</v>
      </c>
      <c r="O17" s="21">
        <f t="shared" si="1"/>
        <v>0.012</v>
      </c>
      <c r="P17" s="21">
        <f t="shared" si="2"/>
        <v>0.012</v>
      </c>
      <c r="Q17" s="21"/>
      <c r="R17" s="21"/>
      <c r="S17" s="21"/>
      <c r="T17" s="58"/>
      <c r="U17" s="58"/>
      <c r="V17" s="58"/>
    </row>
    <row r="18" ht="15.75" spans="1:22">
      <c r="A18" s="31"/>
      <c r="B18" s="40" t="s">
        <v>148</v>
      </c>
      <c r="C18" s="53">
        <v>200</v>
      </c>
      <c r="D18" s="53">
        <v>200</v>
      </c>
      <c r="E18" s="53">
        <v>200</v>
      </c>
      <c r="F18" s="45" t="s">
        <v>26</v>
      </c>
      <c r="G18" s="21">
        <v>3500</v>
      </c>
      <c r="H18" s="43">
        <v>7</v>
      </c>
      <c r="I18" s="43">
        <v>7</v>
      </c>
      <c r="J18" s="43">
        <v>7</v>
      </c>
      <c r="K18" s="43">
        <v>7</v>
      </c>
      <c r="L18" s="43">
        <v>7</v>
      </c>
      <c r="M18" s="43">
        <v>7</v>
      </c>
      <c r="N18" s="21">
        <f t="shared" si="0"/>
        <v>24.5</v>
      </c>
      <c r="O18" s="21">
        <f t="shared" si="1"/>
        <v>24.5</v>
      </c>
      <c r="P18" s="21">
        <f t="shared" si="2"/>
        <v>24.5</v>
      </c>
      <c r="Q18" s="68">
        <f>SUM(N18:N20)</f>
        <v>114.746</v>
      </c>
      <c r="R18" s="68">
        <f t="shared" ref="R18:S18" si="3">SUM(O18:O20)</f>
        <v>114.746</v>
      </c>
      <c r="S18" s="68">
        <f t="shared" si="3"/>
        <v>114.746</v>
      </c>
      <c r="T18" s="69">
        <f>Q18*1.56</f>
        <v>179.00376</v>
      </c>
      <c r="U18" s="69">
        <f>R18*1.56</f>
        <v>179.00376</v>
      </c>
      <c r="V18" s="21">
        <f>(S18*1.56)</f>
        <v>179.00376</v>
      </c>
    </row>
    <row r="19" ht="15.75" spans="1:22">
      <c r="A19" s="31"/>
      <c r="B19" s="40"/>
      <c r="C19" s="53"/>
      <c r="D19" s="53"/>
      <c r="E19" s="53"/>
      <c r="F19" s="45" t="s">
        <v>27</v>
      </c>
      <c r="G19" s="21">
        <v>494</v>
      </c>
      <c r="H19" s="43">
        <v>180</v>
      </c>
      <c r="I19" s="43">
        <v>180</v>
      </c>
      <c r="J19" s="43">
        <v>180</v>
      </c>
      <c r="K19" s="43">
        <v>180</v>
      </c>
      <c r="L19" s="43">
        <v>180</v>
      </c>
      <c r="M19" s="43">
        <v>180</v>
      </c>
      <c r="N19" s="21">
        <f t="shared" si="0"/>
        <v>88.92</v>
      </c>
      <c r="O19" s="21">
        <f t="shared" si="1"/>
        <v>88.92</v>
      </c>
      <c r="P19" s="21">
        <f t="shared" si="2"/>
        <v>88.92</v>
      </c>
      <c r="Q19" s="68"/>
      <c r="R19" s="68"/>
      <c r="S19" s="68"/>
      <c r="T19" s="69"/>
      <c r="U19" s="69"/>
      <c r="V19" s="21"/>
    </row>
    <row r="20" ht="15.75" spans="1:22">
      <c r="A20" s="31"/>
      <c r="B20" s="40"/>
      <c r="C20" s="53"/>
      <c r="D20" s="53"/>
      <c r="E20" s="53"/>
      <c r="F20" s="45" t="s">
        <v>28</v>
      </c>
      <c r="G20" s="21">
        <v>442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3</v>
      </c>
      <c r="N20" s="21">
        <f t="shared" si="0"/>
        <v>1.326</v>
      </c>
      <c r="O20" s="21">
        <f t="shared" si="1"/>
        <v>1.326</v>
      </c>
      <c r="P20" s="21">
        <f t="shared" si="2"/>
        <v>1.326</v>
      </c>
      <c r="Q20" s="68"/>
      <c r="R20" s="68"/>
      <c r="S20" s="68"/>
      <c r="T20" s="69"/>
      <c r="U20" s="69"/>
      <c r="V20" s="21"/>
    </row>
    <row r="21" ht="15.75" spans="1:22">
      <c r="A21" s="31"/>
      <c r="B21" s="52" t="s">
        <v>120</v>
      </c>
      <c r="C21" s="53">
        <v>120</v>
      </c>
      <c r="D21" s="53">
        <v>120</v>
      </c>
      <c r="E21" s="53">
        <v>120</v>
      </c>
      <c r="F21" s="45" t="s">
        <v>30</v>
      </c>
      <c r="G21" s="21">
        <v>768</v>
      </c>
      <c r="H21" s="43">
        <v>150</v>
      </c>
      <c r="I21" s="43">
        <v>150</v>
      </c>
      <c r="J21" s="43">
        <v>150</v>
      </c>
      <c r="K21" s="43">
        <v>120</v>
      </c>
      <c r="L21" s="43">
        <v>120</v>
      </c>
      <c r="M21" s="43">
        <v>120</v>
      </c>
      <c r="N21" s="21">
        <f t="shared" si="0"/>
        <v>115.2</v>
      </c>
      <c r="O21" s="21">
        <f t="shared" si="1"/>
        <v>115.2</v>
      </c>
      <c r="P21" s="21">
        <f t="shared" si="2"/>
        <v>115.2</v>
      </c>
      <c r="Q21" s="17">
        <f>SUM(N21)</f>
        <v>115.2</v>
      </c>
      <c r="R21" s="17">
        <f t="shared" ref="R21:S22" si="4">SUM(O21)</f>
        <v>115.2</v>
      </c>
      <c r="S21" s="17">
        <f t="shared" si="4"/>
        <v>115.2</v>
      </c>
      <c r="T21" s="70">
        <f>(Q21*1.56)</f>
        <v>179.712</v>
      </c>
      <c r="U21" s="70">
        <f>(R21*1.56)</f>
        <v>179.712</v>
      </c>
      <c r="V21" s="70">
        <f>(S21*1.56)</f>
        <v>179.712</v>
      </c>
    </row>
    <row r="22" spans="1:22">
      <c r="A22" s="31"/>
      <c r="B22" s="54" t="s">
        <v>31</v>
      </c>
      <c r="C22" s="53">
        <v>30</v>
      </c>
      <c r="D22" s="53">
        <v>50</v>
      </c>
      <c r="E22" s="53">
        <v>50</v>
      </c>
      <c r="F22" s="54" t="s">
        <v>49</v>
      </c>
      <c r="G22" s="21">
        <v>455</v>
      </c>
      <c r="H22" s="43">
        <v>30</v>
      </c>
      <c r="I22" s="43">
        <v>50</v>
      </c>
      <c r="J22" s="43">
        <v>50</v>
      </c>
      <c r="K22" s="43">
        <v>30</v>
      </c>
      <c r="L22" s="43">
        <v>50</v>
      </c>
      <c r="M22" s="43">
        <v>50</v>
      </c>
      <c r="N22" s="21">
        <f t="shared" si="0"/>
        <v>13.65</v>
      </c>
      <c r="O22" s="21">
        <f t="shared" si="1"/>
        <v>22.75</v>
      </c>
      <c r="P22" s="21">
        <f t="shared" si="2"/>
        <v>22.75</v>
      </c>
      <c r="Q22" s="21">
        <f>SUM(N22)</f>
        <v>13.65</v>
      </c>
      <c r="R22" s="21">
        <f t="shared" si="4"/>
        <v>22.75</v>
      </c>
      <c r="S22" s="21">
        <f t="shared" si="4"/>
        <v>22.75</v>
      </c>
      <c r="T22" s="21">
        <f>(Q22*1.56)</f>
        <v>21.294</v>
      </c>
      <c r="U22" s="21">
        <f>(R22*1.56)</f>
        <v>35.49</v>
      </c>
      <c r="V22" s="21">
        <f>(S22*1.56)</f>
        <v>35.49</v>
      </c>
    </row>
    <row r="23" spans="1:22">
      <c r="A23" s="31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71">
        <f t="shared" ref="Q23:V23" si="5">SUM(Q10:Q22)</f>
        <v>507.7434</v>
      </c>
      <c r="R23" s="71">
        <f t="shared" si="5"/>
        <v>533.9858</v>
      </c>
      <c r="S23" s="71">
        <f t="shared" si="5"/>
        <v>533.9942</v>
      </c>
      <c r="T23" s="72">
        <f t="shared" si="5"/>
        <v>792.079704</v>
      </c>
      <c r="U23" s="72">
        <f t="shared" si="5"/>
        <v>833.017848</v>
      </c>
      <c r="V23" s="72">
        <f t="shared" si="5"/>
        <v>833.030952</v>
      </c>
    </row>
    <row r="24" spans="1:22">
      <c r="A24" s="31"/>
      <c r="B24" s="37" t="s">
        <v>33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>
      <c r="A25" s="31"/>
      <c r="B25" s="40" t="s">
        <v>34</v>
      </c>
      <c r="C25" s="53">
        <v>70</v>
      </c>
      <c r="D25" s="53">
        <v>90</v>
      </c>
      <c r="E25" s="53">
        <v>100</v>
      </c>
      <c r="F25" s="56" t="s">
        <v>35</v>
      </c>
      <c r="G25" s="21">
        <v>5700</v>
      </c>
      <c r="H25" s="43">
        <v>80</v>
      </c>
      <c r="I25" s="43">
        <v>90</v>
      </c>
      <c r="J25" s="43">
        <v>100</v>
      </c>
      <c r="K25" s="43">
        <v>75</v>
      </c>
      <c r="L25" s="43">
        <v>85</v>
      </c>
      <c r="M25" s="43">
        <v>90</v>
      </c>
      <c r="N25" s="21">
        <f t="shared" ref="N25:N30" si="6">H25*G25/1000</f>
        <v>456</v>
      </c>
      <c r="O25" s="21">
        <f t="shared" ref="O25:O30" si="7">I25*G25/1000</f>
        <v>513</v>
      </c>
      <c r="P25" s="21">
        <f t="shared" ref="P25:P30" si="8">J25*G25/1000</f>
        <v>570</v>
      </c>
      <c r="Q25" s="21">
        <f>SUM(N25:N30)</f>
        <v>462.9478</v>
      </c>
      <c r="R25" s="21">
        <f t="shared" ref="R25:S25" si="9">SUM(O25:O30)</f>
        <v>522.8888</v>
      </c>
      <c r="S25" s="21">
        <f t="shared" si="9"/>
        <v>581.6048</v>
      </c>
      <c r="T25" s="58">
        <f>Q25*1.56</f>
        <v>722.198568</v>
      </c>
      <c r="U25" s="58">
        <f>R25*1.56</f>
        <v>815.706528</v>
      </c>
      <c r="V25" s="58">
        <f>S25*1.56</f>
        <v>907.303488</v>
      </c>
    </row>
    <row r="26" spans="1:22">
      <c r="A26" s="31"/>
      <c r="B26" s="40"/>
      <c r="C26" s="53"/>
      <c r="D26" s="53"/>
      <c r="E26" s="53"/>
      <c r="F26" s="44" t="s">
        <v>36</v>
      </c>
      <c r="G26" s="21">
        <v>455</v>
      </c>
      <c r="H26" s="53">
        <v>7</v>
      </c>
      <c r="I26" s="53">
        <v>12</v>
      </c>
      <c r="J26" s="46">
        <v>15</v>
      </c>
      <c r="K26" s="53">
        <v>7</v>
      </c>
      <c r="L26" s="53">
        <v>12</v>
      </c>
      <c r="M26" s="46">
        <v>15</v>
      </c>
      <c r="N26" s="21">
        <f t="shared" si="6"/>
        <v>3.185</v>
      </c>
      <c r="O26" s="21">
        <f t="shared" si="7"/>
        <v>5.46</v>
      </c>
      <c r="P26" s="21">
        <f t="shared" si="8"/>
        <v>6.825</v>
      </c>
      <c r="Q26" s="21"/>
      <c r="R26" s="21"/>
      <c r="S26" s="21"/>
      <c r="T26" s="58"/>
      <c r="U26" s="58"/>
      <c r="V26" s="58"/>
    </row>
    <row r="27" spans="1:22">
      <c r="A27" s="31"/>
      <c r="B27" s="40"/>
      <c r="C27" s="53"/>
      <c r="D27" s="53"/>
      <c r="E27" s="53"/>
      <c r="F27" s="44" t="s">
        <v>37</v>
      </c>
      <c r="G27" s="21">
        <v>553</v>
      </c>
      <c r="H27" s="53">
        <v>5</v>
      </c>
      <c r="I27" s="53">
        <v>5</v>
      </c>
      <c r="J27" s="46">
        <v>5</v>
      </c>
      <c r="K27" s="53">
        <v>5</v>
      </c>
      <c r="L27" s="53">
        <v>5</v>
      </c>
      <c r="M27" s="46">
        <v>5</v>
      </c>
      <c r="N27" s="21">
        <f t="shared" si="6"/>
        <v>2.765</v>
      </c>
      <c r="O27" s="21">
        <f t="shared" si="7"/>
        <v>2.765</v>
      </c>
      <c r="P27" s="21">
        <f t="shared" si="8"/>
        <v>2.765</v>
      </c>
      <c r="Q27" s="21"/>
      <c r="R27" s="21"/>
      <c r="S27" s="21"/>
      <c r="T27" s="58"/>
      <c r="U27" s="58"/>
      <c r="V27" s="58"/>
    </row>
    <row r="28" spans="1:22">
      <c r="A28" s="31"/>
      <c r="B28" s="40"/>
      <c r="C28" s="53"/>
      <c r="D28" s="53"/>
      <c r="E28" s="53"/>
      <c r="F28" s="44" t="s">
        <v>23</v>
      </c>
      <c r="G28" s="21">
        <v>117</v>
      </c>
      <c r="H28" s="53">
        <v>7</v>
      </c>
      <c r="I28" s="53">
        <v>12</v>
      </c>
      <c r="J28" s="43">
        <v>15</v>
      </c>
      <c r="K28" s="53">
        <v>5</v>
      </c>
      <c r="L28" s="53">
        <v>10</v>
      </c>
      <c r="M28" s="46">
        <v>12</v>
      </c>
      <c r="N28" s="21">
        <f t="shared" si="6"/>
        <v>0.819</v>
      </c>
      <c r="O28" s="21">
        <f t="shared" si="7"/>
        <v>1.404</v>
      </c>
      <c r="P28" s="21">
        <f t="shared" si="8"/>
        <v>1.755</v>
      </c>
      <c r="Q28" s="21"/>
      <c r="R28" s="21"/>
      <c r="S28" s="21"/>
      <c r="T28" s="58"/>
      <c r="U28" s="58"/>
      <c r="V28" s="58"/>
    </row>
    <row r="29" spans="1:22">
      <c r="A29" s="31"/>
      <c r="B29" s="40"/>
      <c r="C29" s="53"/>
      <c r="D29" s="53"/>
      <c r="E29" s="53"/>
      <c r="F29" s="44" t="s">
        <v>21</v>
      </c>
      <c r="G29" s="21">
        <v>81</v>
      </c>
      <c r="H29" s="46">
        <v>2</v>
      </c>
      <c r="I29" s="46">
        <v>3</v>
      </c>
      <c r="J29" s="46">
        <v>3</v>
      </c>
      <c r="K29" s="46">
        <v>2</v>
      </c>
      <c r="L29" s="46">
        <v>3</v>
      </c>
      <c r="M29" s="46">
        <v>3</v>
      </c>
      <c r="N29" s="21">
        <f t="shared" si="6"/>
        <v>0.162</v>
      </c>
      <c r="O29" s="21">
        <f t="shared" si="7"/>
        <v>0.243</v>
      </c>
      <c r="P29" s="21">
        <f t="shared" si="8"/>
        <v>0.243</v>
      </c>
      <c r="Q29" s="21"/>
      <c r="R29" s="21"/>
      <c r="S29" s="21"/>
      <c r="T29" s="58"/>
      <c r="U29" s="58"/>
      <c r="V29" s="58"/>
    </row>
    <row r="30" ht="15.75" spans="1:22">
      <c r="A30" s="31"/>
      <c r="B30" s="40"/>
      <c r="C30" s="53"/>
      <c r="D30" s="53"/>
      <c r="E30" s="53"/>
      <c r="F30" s="45" t="s">
        <v>24</v>
      </c>
      <c r="G30" s="21">
        <v>84</v>
      </c>
      <c r="H30" s="46">
        <v>0.2</v>
      </c>
      <c r="I30" s="46">
        <v>0.2</v>
      </c>
      <c r="J30" s="46">
        <v>0.2</v>
      </c>
      <c r="K30" s="46">
        <v>0.2</v>
      </c>
      <c r="L30" s="46">
        <v>0.2</v>
      </c>
      <c r="M30" s="46">
        <v>0.2</v>
      </c>
      <c r="N30" s="21">
        <f t="shared" si="6"/>
        <v>0.0168</v>
      </c>
      <c r="O30" s="21">
        <f t="shared" si="7"/>
        <v>0.0168</v>
      </c>
      <c r="P30" s="21">
        <f t="shared" si="8"/>
        <v>0.0168</v>
      </c>
      <c r="Q30" s="21"/>
      <c r="R30" s="21"/>
      <c r="S30" s="21"/>
      <c r="T30" s="58"/>
      <c r="U30" s="58"/>
      <c r="V30" s="58"/>
    </row>
    <row r="31" ht="15.75" spans="1:22">
      <c r="A31" s="31"/>
      <c r="B31" s="40" t="s">
        <v>38</v>
      </c>
      <c r="C31" s="53">
        <v>20</v>
      </c>
      <c r="D31" s="53">
        <v>20</v>
      </c>
      <c r="E31" s="53">
        <v>20</v>
      </c>
      <c r="F31" s="45" t="s">
        <v>39</v>
      </c>
      <c r="G31" s="21">
        <v>1785</v>
      </c>
      <c r="H31" s="46">
        <v>10</v>
      </c>
      <c r="I31" s="46">
        <v>10</v>
      </c>
      <c r="J31" s="46">
        <v>10</v>
      </c>
      <c r="K31" s="46">
        <v>10</v>
      </c>
      <c r="L31" s="46">
        <v>10</v>
      </c>
      <c r="M31" s="46">
        <v>10</v>
      </c>
      <c r="N31" s="21">
        <f t="shared" ref="N31:N41" si="10">H31*G31/1000</f>
        <v>17.85</v>
      </c>
      <c r="O31" s="21">
        <f t="shared" ref="O31:O41" si="11">I31*G31/1000</f>
        <v>17.85</v>
      </c>
      <c r="P31" s="21">
        <f t="shared" ref="P31:P41" si="12">J31*G31/1000</f>
        <v>17.85</v>
      </c>
      <c r="Q31" s="21">
        <f>SUM(N31:N33)</f>
        <v>26.862</v>
      </c>
      <c r="R31" s="21">
        <f t="shared" ref="R31:S31" si="13">SUM(O31:O33)</f>
        <v>26.862</v>
      </c>
      <c r="S31" s="21">
        <f t="shared" si="13"/>
        <v>26.862</v>
      </c>
      <c r="T31" s="70">
        <f>(Q31*1.56)</f>
        <v>41.90472</v>
      </c>
      <c r="U31" s="70">
        <f>(R31*1.56)</f>
        <v>41.90472</v>
      </c>
      <c r="V31" s="70">
        <f>(S31*1.56)</f>
        <v>41.90472</v>
      </c>
    </row>
    <row r="32" ht="15.75" spans="1:22">
      <c r="A32" s="31"/>
      <c r="B32" s="40"/>
      <c r="C32" s="53"/>
      <c r="D32" s="53"/>
      <c r="E32" s="53"/>
      <c r="F32" s="45" t="s">
        <v>95</v>
      </c>
      <c r="G32" s="21">
        <v>361</v>
      </c>
      <c r="H32" s="46">
        <v>2</v>
      </c>
      <c r="I32" s="46">
        <v>2</v>
      </c>
      <c r="J32" s="46">
        <v>2</v>
      </c>
      <c r="K32" s="46">
        <v>2</v>
      </c>
      <c r="L32" s="46">
        <v>2</v>
      </c>
      <c r="M32" s="46">
        <v>2</v>
      </c>
      <c r="N32" s="21">
        <f t="shared" si="10"/>
        <v>0.722</v>
      </c>
      <c r="O32" s="21">
        <f t="shared" si="11"/>
        <v>0.722</v>
      </c>
      <c r="P32" s="21">
        <f t="shared" si="12"/>
        <v>0.722</v>
      </c>
      <c r="Q32" s="21"/>
      <c r="R32" s="21"/>
      <c r="S32" s="21"/>
      <c r="T32" s="70"/>
      <c r="U32" s="70"/>
      <c r="V32" s="70"/>
    </row>
    <row r="33" ht="15.75" spans="1:22">
      <c r="A33" s="31"/>
      <c r="B33" s="40"/>
      <c r="C33" s="53"/>
      <c r="D33" s="53"/>
      <c r="E33" s="53"/>
      <c r="F33" s="45" t="s">
        <v>41</v>
      </c>
      <c r="G33" s="21">
        <v>4145</v>
      </c>
      <c r="H33" s="46">
        <v>2</v>
      </c>
      <c r="I33" s="46">
        <v>2</v>
      </c>
      <c r="J33" s="46">
        <v>2</v>
      </c>
      <c r="K33" s="46">
        <v>2</v>
      </c>
      <c r="L33" s="46">
        <v>2</v>
      </c>
      <c r="M33" s="46">
        <v>2</v>
      </c>
      <c r="N33" s="21">
        <f t="shared" si="10"/>
        <v>8.29</v>
      </c>
      <c r="O33" s="21">
        <f t="shared" si="11"/>
        <v>8.29</v>
      </c>
      <c r="P33" s="21">
        <f t="shared" si="12"/>
        <v>8.29</v>
      </c>
      <c r="Q33" s="21"/>
      <c r="R33" s="21"/>
      <c r="S33" s="21"/>
      <c r="T33" s="70"/>
      <c r="U33" s="70"/>
      <c r="V33" s="70"/>
    </row>
    <row r="34" ht="15.75" spans="1:22">
      <c r="A34" s="31"/>
      <c r="B34" s="40" t="s">
        <v>122</v>
      </c>
      <c r="C34" s="55">
        <v>130</v>
      </c>
      <c r="D34" s="55">
        <v>150</v>
      </c>
      <c r="E34" s="55">
        <v>180</v>
      </c>
      <c r="F34" s="45" t="s">
        <v>43</v>
      </c>
      <c r="G34" s="21">
        <v>147</v>
      </c>
      <c r="H34" s="91">
        <v>140</v>
      </c>
      <c r="I34" s="91">
        <v>144</v>
      </c>
      <c r="J34" s="91">
        <v>150</v>
      </c>
      <c r="K34" s="91">
        <v>93</v>
      </c>
      <c r="L34" s="64">
        <v>108</v>
      </c>
      <c r="M34" s="64">
        <v>111</v>
      </c>
      <c r="N34" s="21">
        <f t="shared" si="10"/>
        <v>20.58</v>
      </c>
      <c r="O34" s="21">
        <f t="shared" si="11"/>
        <v>21.168</v>
      </c>
      <c r="P34" s="21">
        <f t="shared" si="12"/>
        <v>22.05</v>
      </c>
      <c r="Q34" s="21">
        <f>SUM(N34:N38)</f>
        <v>80.7218</v>
      </c>
      <c r="R34" s="21">
        <f t="shared" ref="R34:S34" si="14">SUM(O34:O38)</f>
        <v>71.5798</v>
      </c>
      <c r="S34" s="21">
        <f t="shared" si="14"/>
        <v>79.3752</v>
      </c>
      <c r="T34" s="58">
        <f>Q34*1.56</f>
        <v>125.926008</v>
      </c>
      <c r="U34" s="58">
        <f>R34*1.56</f>
        <v>111.664488</v>
      </c>
      <c r="V34" s="58">
        <f>S34*1.56</f>
        <v>123.825312</v>
      </c>
    </row>
    <row r="35" ht="15.75" spans="1:22">
      <c r="A35" s="31"/>
      <c r="B35" s="40"/>
      <c r="C35" s="55"/>
      <c r="D35" s="55"/>
      <c r="E35" s="55"/>
      <c r="F35" s="45" t="s">
        <v>44</v>
      </c>
      <c r="G35" s="21">
        <v>131</v>
      </c>
      <c r="H35" s="91">
        <v>55</v>
      </c>
      <c r="I35" s="91">
        <v>75</v>
      </c>
      <c r="J35" s="91">
        <v>90</v>
      </c>
      <c r="K35" s="91">
        <v>48</v>
      </c>
      <c r="L35" s="64">
        <v>57</v>
      </c>
      <c r="M35" s="64">
        <v>63</v>
      </c>
      <c r="N35" s="21">
        <f t="shared" si="10"/>
        <v>7.205</v>
      </c>
      <c r="O35" s="21">
        <f t="shared" si="11"/>
        <v>9.825</v>
      </c>
      <c r="P35" s="21">
        <f t="shared" si="12"/>
        <v>11.79</v>
      </c>
      <c r="Q35" s="21"/>
      <c r="R35" s="21"/>
      <c r="S35" s="21"/>
      <c r="T35" s="58"/>
      <c r="U35" s="58"/>
      <c r="V35" s="58"/>
    </row>
    <row r="36" spans="1:22">
      <c r="A36" s="31"/>
      <c r="B36" s="40"/>
      <c r="C36" s="55"/>
      <c r="D36" s="55"/>
      <c r="E36" s="55"/>
      <c r="F36" s="44" t="s">
        <v>45</v>
      </c>
      <c r="G36" s="21">
        <v>494</v>
      </c>
      <c r="H36" s="43">
        <v>40</v>
      </c>
      <c r="I36" s="43">
        <v>15</v>
      </c>
      <c r="J36" s="43">
        <v>25</v>
      </c>
      <c r="K36" s="43">
        <v>40</v>
      </c>
      <c r="L36" s="64">
        <v>15</v>
      </c>
      <c r="M36" s="64">
        <v>25</v>
      </c>
      <c r="N36" s="21">
        <f t="shared" si="10"/>
        <v>19.76</v>
      </c>
      <c r="O36" s="21">
        <f t="shared" si="11"/>
        <v>7.41</v>
      </c>
      <c r="P36" s="21">
        <f t="shared" si="12"/>
        <v>12.35</v>
      </c>
      <c r="Q36" s="21"/>
      <c r="R36" s="21"/>
      <c r="S36" s="21"/>
      <c r="T36" s="58"/>
      <c r="U36" s="58"/>
      <c r="V36" s="58"/>
    </row>
    <row r="37" spans="1:22">
      <c r="A37" s="31"/>
      <c r="B37" s="40"/>
      <c r="C37" s="55"/>
      <c r="D37" s="55"/>
      <c r="E37" s="55"/>
      <c r="F37" s="44" t="s">
        <v>41</v>
      </c>
      <c r="G37" s="21">
        <v>4145</v>
      </c>
      <c r="H37" s="43">
        <v>8</v>
      </c>
      <c r="I37" s="43">
        <v>8</v>
      </c>
      <c r="J37" s="43">
        <v>8</v>
      </c>
      <c r="K37" s="43">
        <v>8</v>
      </c>
      <c r="L37" s="64">
        <v>8</v>
      </c>
      <c r="M37" s="64">
        <v>8</v>
      </c>
      <c r="N37" s="21">
        <f t="shared" si="10"/>
        <v>33.16</v>
      </c>
      <c r="O37" s="21">
        <f t="shared" si="11"/>
        <v>33.16</v>
      </c>
      <c r="P37" s="21">
        <f t="shared" si="12"/>
        <v>33.16</v>
      </c>
      <c r="Q37" s="21"/>
      <c r="R37" s="21"/>
      <c r="S37" s="21"/>
      <c r="T37" s="58"/>
      <c r="U37" s="58"/>
      <c r="V37" s="58"/>
    </row>
    <row r="38" ht="15.75" spans="1:22">
      <c r="A38" s="31"/>
      <c r="B38" s="40"/>
      <c r="C38" s="55"/>
      <c r="D38" s="55"/>
      <c r="E38" s="55"/>
      <c r="F38" s="45" t="s">
        <v>24</v>
      </c>
      <c r="G38" s="21">
        <v>84</v>
      </c>
      <c r="H38" s="46">
        <v>0.2</v>
      </c>
      <c r="I38" s="46">
        <v>0.2</v>
      </c>
      <c r="J38" s="46">
        <v>0.3</v>
      </c>
      <c r="K38" s="46">
        <v>0.2</v>
      </c>
      <c r="L38" s="65">
        <v>0.3</v>
      </c>
      <c r="M38" s="65">
        <v>0.3</v>
      </c>
      <c r="N38" s="21">
        <f t="shared" si="10"/>
        <v>0.0168</v>
      </c>
      <c r="O38" s="21">
        <f t="shared" si="11"/>
        <v>0.0168</v>
      </c>
      <c r="P38" s="21">
        <f t="shared" si="12"/>
        <v>0.0252</v>
      </c>
      <c r="Q38" s="21"/>
      <c r="R38" s="21"/>
      <c r="S38" s="21"/>
      <c r="T38" s="58"/>
      <c r="U38" s="58"/>
      <c r="V38" s="58"/>
    </row>
    <row r="39" spans="1:22">
      <c r="A39" s="31"/>
      <c r="B39" s="40" t="s">
        <v>86</v>
      </c>
      <c r="C39" s="55">
        <v>200</v>
      </c>
      <c r="D39" s="55">
        <v>200</v>
      </c>
      <c r="E39" s="55">
        <v>200</v>
      </c>
      <c r="F39" s="44" t="s">
        <v>63</v>
      </c>
      <c r="G39" s="21">
        <v>768</v>
      </c>
      <c r="H39" s="53">
        <v>143</v>
      </c>
      <c r="I39" s="53">
        <v>143</v>
      </c>
      <c r="J39" s="53">
        <v>143</v>
      </c>
      <c r="K39" s="53">
        <v>100</v>
      </c>
      <c r="L39" s="53">
        <v>100</v>
      </c>
      <c r="M39" s="53">
        <v>100</v>
      </c>
      <c r="N39" s="21">
        <f t="shared" si="10"/>
        <v>109.824</v>
      </c>
      <c r="O39" s="21">
        <f t="shared" si="11"/>
        <v>109.824</v>
      </c>
      <c r="P39" s="21">
        <f t="shared" si="12"/>
        <v>109.824</v>
      </c>
      <c r="Q39" s="21">
        <f>SUM(N39:N40)</f>
        <v>111.15</v>
      </c>
      <c r="R39" s="21">
        <f t="shared" ref="R39:S39" si="15">SUM(O39:O40)</f>
        <v>111.15</v>
      </c>
      <c r="S39" s="21">
        <f t="shared" si="15"/>
        <v>111.15</v>
      </c>
      <c r="T39" s="58">
        <f>Q39*1.56</f>
        <v>173.394</v>
      </c>
      <c r="U39" s="58">
        <f>R39*1.56</f>
        <v>173.394</v>
      </c>
      <c r="V39" s="58">
        <f>S39*1.56</f>
        <v>173.394</v>
      </c>
    </row>
    <row r="40" spans="1:22">
      <c r="A40" s="31"/>
      <c r="B40" s="40"/>
      <c r="C40" s="55"/>
      <c r="D40" s="55"/>
      <c r="E40" s="55"/>
      <c r="F40" s="42" t="s">
        <v>28</v>
      </c>
      <c r="G40" s="21">
        <v>442</v>
      </c>
      <c r="H40" s="43">
        <v>3</v>
      </c>
      <c r="I40" s="43">
        <v>3</v>
      </c>
      <c r="J40" s="43">
        <v>3</v>
      </c>
      <c r="K40" s="43">
        <v>3</v>
      </c>
      <c r="L40" s="43">
        <v>3</v>
      </c>
      <c r="M40" s="43">
        <v>3</v>
      </c>
      <c r="N40" s="21">
        <f t="shared" si="10"/>
        <v>1.326</v>
      </c>
      <c r="O40" s="21">
        <f t="shared" si="11"/>
        <v>1.326</v>
      </c>
      <c r="P40" s="21">
        <f t="shared" si="12"/>
        <v>1.326</v>
      </c>
      <c r="Q40" s="21"/>
      <c r="R40" s="21"/>
      <c r="S40" s="21"/>
      <c r="T40" s="58"/>
      <c r="U40" s="58"/>
      <c r="V40" s="58"/>
    </row>
    <row r="41" spans="1:22">
      <c r="A41" s="31"/>
      <c r="B41" s="54" t="s">
        <v>31</v>
      </c>
      <c r="C41" s="59">
        <v>30</v>
      </c>
      <c r="D41" s="59">
        <v>50</v>
      </c>
      <c r="E41" s="59">
        <v>50</v>
      </c>
      <c r="F41" s="54" t="s">
        <v>49</v>
      </c>
      <c r="G41" s="53">
        <v>455</v>
      </c>
      <c r="H41" s="43">
        <v>30</v>
      </c>
      <c r="I41" s="43">
        <v>50</v>
      </c>
      <c r="J41" s="43">
        <v>50</v>
      </c>
      <c r="K41" s="43">
        <v>30</v>
      </c>
      <c r="L41" s="43">
        <v>50</v>
      </c>
      <c r="M41" s="43">
        <v>50</v>
      </c>
      <c r="N41" s="21">
        <f t="shared" si="10"/>
        <v>13.65</v>
      </c>
      <c r="O41" s="21">
        <f t="shared" si="11"/>
        <v>22.75</v>
      </c>
      <c r="P41" s="21">
        <f t="shared" si="12"/>
        <v>22.75</v>
      </c>
      <c r="Q41" s="21">
        <f>SUM(N41)</f>
        <v>13.65</v>
      </c>
      <c r="R41" s="21">
        <f t="shared" ref="R41:S41" si="16">SUM(O41)</f>
        <v>22.75</v>
      </c>
      <c r="S41" s="21">
        <f t="shared" si="16"/>
        <v>22.75</v>
      </c>
      <c r="T41" s="53">
        <f>(Q41*1.56)</f>
        <v>21.294</v>
      </c>
      <c r="U41" s="53">
        <f>R41*1.56</f>
        <v>35.49</v>
      </c>
      <c r="V41" s="53">
        <f>S41*1.56</f>
        <v>35.49</v>
      </c>
    </row>
    <row r="42" spans="1:22">
      <c r="A42" s="31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3">
        <f t="shared" ref="Q42:V42" si="17">SUM(Q25:Q41)</f>
        <v>695.3316</v>
      </c>
      <c r="R42" s="21">
        <f t="shared" si="17"/>
        <v>755.2306</v>
      </c>
      <c r="S42" s="21">
        <f t="shared" si="17"/>
        <v>821.742</v>
      </c>
      <c r="T42" s="21">
        <f t="shared" si="17"/>
        <v>1084.717296</v>
      </c>
      <c r="U42" s="21">
        <f t="shared" si="17"/>
        <v>1178.159736</v>
      </c>
      <c r="V42" s="21">
        <f t="shared" si="17"/>
        <v>1281.91752</v>
      </c>
    </row>
    <row r="43" spans="1:22">
      <c r="A43" s="31"/>
      <c r="B43" s="37" t="s">
        <v>50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customHeight="1" spans="1:22">
      <c r="A44" s="31"/>
      <c r="B44" s="40" t="s">
        <v>51</v>
      </c>
      <c r="C44" s="53">
        <v>70</v>
      </c>
      <c r="D44" s="53">
        <v>90</v>
      </c>
      <c r="E44" s="53">
        <v>100</v>
      </c>
      <c r="F44" s="44" t="s">
        <v>19</v>
      </c>
      <c r="G44" s="21">
        <v>2900</v>
      </c>
      <c r="H44" s="43">
        <v>76</v>
      </c>
      <c r="I44" s="43">
        <v>80</v>
      </c>
      <c r="J44" s="43">
        <v>80</v>
      </c>
      <c r="K44" s="43">
        <v>70</v>
      </c>
      <c r="L44" s="43">
        <v>75</v>
      </c>
      <c r="M44" s="43">
        <v>75</v>
      </c>
      <c r="N44" s="21">
        <f t="shared" ref="N44:N58" si="18">H44*G44/1000</f>
        <v>220.4</v>
      </c>
      <c r="O44" s="21">
        <f t="shared" ref="O44:O58" si="19">I44*G44/1000</f>
        <v>232</v>
      </c>
      <c r="P44" s="21">
        <f t="shared" ref="P44:P58" si="20">J44*G44/1000</f>
        <v>232</v>
      </c>
      <c r="Q44" s="73">
        <f>SUM(N44:N51)</f>
        <v>353.8868</v>
      </c>
      <c r="R44" s="73">
        <f>SUM(O44:O51)</f>
        <v>404.0108</v>
      </c>
      <c r="S44" s="73">
        <f>SUM(P44:P51)</f>
        <v>427.4602</v>
      </c>
      <c r="T44" s="74">
        <f>Q44*1.56</f>
        <v>552.063408</v>
      </c>
      <c r="U44" s="74">
        <f>R44*1.56</f>
        <v>630.256848</v>
      </c>
      <c r="V44" s="74">
        <f>S44*1.56</f>
        <v>666.837912</v>
      </c>
    </row>
    <row r="45" customHeight="1" spans="1:22">
      <c r="A45" s="31"/>
      <c r="B45" s="40"/>
      <c r="C45" s="53"/>
      <c r="D45" s="53"/>
      <c r="E45" s="53"/>
      <c r="F45" s="60" t="s">
        <v>22</v>
      </c>
      <c r="G45" s="21">
        <v>131</v>
      </c>
      <c r="H45" s="43">
        <v>20</v>
      </c>
      <c r="I45" s="43">
        <v>23</v>
      </c>
      <c r="J45" s="43">
        <v>25</v>
      </c>
      <c r="K45" s="43">
        <v>16</v>
      </c>
      <c r="L45" s="43">
        <v>19</v>
      </c>
      <c r="M45" s="43">
        <v>20</v>
      </c>
      <c r="N45" s="21">
        <f t="shared" si="18"/>
        <v>2.62</v>
      </c>
      <c r="O45" s="21">
        <f t="shared" si="19"/>
        <v>3.013</v>
      </c>
      <c r="P45" s="21">
        <f t="shared" si="20"/>
        <v>3.275</v>
      </c>
      <c r="Q45" s="73"/>
      <c r="R45" s="73"/>
      <c r="S45" s="73"/>
      <c r="T45" s="74"/>
      <c r="U45" s="74"/>
      <c r="V45" s="74"/>
    </row>
    <row r="46" spans="1:22">
      <c r="A46" s="31"/>
      <c r="B46" s="40"/>
      <c r="C46" s="53"/>
      <c r="D46" s="53"/>
      <c r="E46" s="53"/>
      <c r="F46" s="44" t="s">
        <v>52</v>
      </c>
      <c r="G46" s="21">
        <v>117</v>
      </c>
      <c r="H46" s="43">
        <v>15</v>
      </c>
      <c r="I46" s="43">
        <v>18</v>
      </c>
      <c r="J46" s="43">
        <v>20</v>
      </c>
      <c r="K46" s="43">
        <v>12</v>
      </c>
      <c r="L46" s="43">
        <v>15</v>
      </c>
      <c r="M46" s="43">
        <v>17</v>
      </c>
      <c r="N46" s="21">
        <f t="shared" si="18"/>
        <v>1.755</v>
      </c>
      <c r="O46" s="21">
        <f t="shared" si="19"/>
        <v>2.106</v>
      </c>
      <c r="P46" s="21">
        <f t="shared" si="20"/>
        <v>2.34</v>
      </c>
      <c r="Q46" s="73"/>
      <c r="R46" s="73"/>
      <c r="S46" s="73"/>
      <c r="T46" s="74"/>
      <c r="U46" s="74"/>
      <c r="V46" s="74"/>
    </row>
    <row r="47" spans="1:22">
      <c r="A47" s="31"/>
      <c r="B47" s="40"/>
      <c r="C47" s="53"/>
      <c r="D47" s="53"/>
      <c r="E47" s="53"/>
      <c r="F47" s="44" t="s">
        <v>53</v>
      </c>
      <c r="G47" s="21">
        <v>2500</v>
      </c>
      <c r="H47" s="43">
        <v>3</v>
      </c>
      <c r="I47" s="43">
        <v>3</v>
      </c>
      <c r="J47" s="43">
        <v>3</v>
      </c>
      <c r="K47" s="43">
        <v>3</v>
      </c>
      <c r="L47" s="43">
        <v>3</v>
      </c>
      <c r="M47" s="43">
        <v>3</v>
      </c>
      <c r="N47" s="21">
        <f t="shared" si="18"/>
        <v>7.5</v>
      </c>
      <c r="O47" s="21">
        <f t="shared" si="19"/>
        <v>7.5</v>
      </c>
      <c r="P47" s="21">
        <f t="shared" si="20"/>
        <v>7.5</v>
      </c>
      <c r="Q47" s="73"/>
      <c r="R47" s="73"/>
      <c r="S47" s="73"/>
      <c r="T47" s="74"/>
      <c r="U47" s="74"/>
      <c r="V47" s="74"/>
    </row>
    <row r="48" spans="1:22">
      <c r="A48" s="31"/>
      <c r="B48" s="40"/>
      <c r="C48" s="53"/>
      <c r="D48" s="53"/>
      <c r="E48" s="53"/>
      <c r="F48" s="44" t="s">
        <v>54</v>
      </c>
      <c r="G48" s="21">
        <v>2400</v>
      </c>
      <c r="H48" s="43">
        <v>20</v>
      </c>
      <c r="I48" s="43">
        <v>23</v>
      </c>
      <c r="J48" s="43">
        <v>25</v>
      </c>
      <c r="K48" s="43">
        <v>17</v>
      </c>
      <c r="L48" s="43">
        <v>19</v>
      </c>
      <c r="M48" s="43">
        <v>20</v>
      </c>
      <c r="N48" s="21">
        <f t="shared" si="18"/>
        <v>48</v>
      </c>
      <c r="O48" s="21">
        <f t="shared" si="19"/>
        <v>55.2</v>
      </c>
      <c r="P48" s="21">
        <f t="shared" si="20"/>
        <v>60</v>
      </c>
      <c r="Q48" s="73"/>
      <c r="R48" s="73"/>
      <c r="S48" s="73"/>
      <c r="T48" s="74"/>
      <c r="U48" s="74"/>
      <c r="V48" s="74"/>
    </row>
    <row r="49" spans="1:22">
      <c r="A49" s="31"/>
      <c r="B49" s="40"/>
      <c r="C49" s="53"/>
      <c r="D49" s="53"/>
      <c r="E49" s="53"/>
      <c r="F49" s="44" t="s">
        <v>41</v>
      </c>
      <c r="G49" s="21">
        <v>4145</v>
      </c>
      <c r="H49" s="43">
        <v>3</v>
      </c>
      <c r="I49" s="43">
        <v>3</v>
      </c>
      <c r="J49" s="43">
        <v>0</v>
      </c>
      <c r="K49" s="43">
        <v>3</v>
      </c>
      <c r="L49" s="43">
        <v>3</v>
      </c>
      <c r="M49" s="43">
        <v>3</v>
      </c>
      <c r="N49" s="21">
        <f t="shared" si="18"/>
        <v>12.435</v>
      </c>
      <c r="O49" s="21">
        <f t="shared" si="19"/>
        <v>12.435</v>
      </c>
      <c r="P49" s="21">
        <f t="shared" si="20"/>
        <v>0</v>
      </c>
      <c r="Q49" s="73"/>
      <c r="R49" s="73"/>
      <c r="S49" s="73"/>
      <c r="T49" s="74"/>
      <c r="U49" s="74"/>
      <c r="V49" s="74"/>
    </row>
    <row r="50" spans="1:22">
      <c r="A50" s="31"/>
      <c r="B50" s="40"/>
      <c r="C50" s="53"/>
      <c r="D50" s="53"/>
      <c r="E50" s="53"/>
      <c r="F50" s="44" t="s">
        <v>55</v>
      </c>
      <c r="G50" s="21">
        <v>6116</v>
      </c>
      <c r="H50" s="43">
        <v>10</v>
      </c>
      <c r="I50" s="43">
        <v>15</v>
      </c>
      <c r="J50" s="43">
        <v>20</v>
      </c>
      <c r="K50" s="43">
        <v>10</v>
      </c>
      <c r="L50" s="43">
        <v>15</v>
      </c>
      <c r="M50" s="43">
        <v>20</v>
      </c>
      <c r="N50" s="21">
        <f t="shared" si="18"/>
        <v>61.16</v>
      </c>
      <c r="O50" s="21">
        <f t="shared" si="19"/>
        <v>91.74</v>
      </c>
      <c r="P50" s="21">
        <f t="shared" si="20"/>
        <v>122.32</v>
      </c>
      <c r="Q50" s="73"/>
      <c r="R50" s="73"/>
      <c r="S50" s="73"/>
      <c r="T50" s="74"/>
      <c r="U50" s="74"/>
      <c r="V50" s="74"/>
    </row>
    <row r="51" ht="15.75" spans="1:22">
      <c r="A51" s="31"/>
      <c r="B51" s="40"/>
      <c r="C51" s="53"/>
      <c r="D51" s="53"/>
      <c r="E51" s="53"/>
      <c r="F51" s="45" t="s">
        <v>24</v>
      </c>
      <c r="G51" s="21">
        <v>84</v>
      </c>
      <c r="H51" s="46">
        <v>0.2</v>
      </c>
      <c r="I51" s="46">
        <v>0.2</v>
      </c>
      <c r="J51" s="46">
        <v>0.3</v>
      </c>
      <c r="K51" s="46">
        <v>0.2</v>
      </c>
      <c r="L51" s="46">
        <v>0.2</v>
      </c>
      <c r="M51" s="46">
        <v>0.3</v>
      </c>
      <c r="N51" s="21">
        <f t="shared" si="18"/>
        <v>0.0168</v>
      </c>
      <c r="O51" s="21">
        <f t="shared" si="19"/>
        <v>0.0168</v>
      </c>
      <c r="P51" s="21">
        <f t="shared" si="20"/>
        <v>0.0252</v>
      </c>
      <c r="Q51" s="73"/>
      <c r="R51" s="73"/>
      <c r="S51" s="73"/>
      <c r="T51" s="74"/>
      <c r="U51" s="74"/>
      <c r="V51" s="74"/>
    </row>
    <row r="52" ht="15.75" customHeight="1" spans="1:22">
      <c r="A52" s="31"/>
      <c r="B52" s="40" t="s">
        <v>149</v>
      </c>
      <c r="C52" s="53">
        <v>130</v>
      </c>
      <c r="D52" s="53">
        <v>150</v>
      </c>
      <c r="E52" s="53">
        <v>180</v>
      </c>
      <c r="F52" s="92" t="s">
        <v>57</v>
      </c>
      <c r="G52" s="21">
        <v>667</v>
      </c>
      <c r="H52" s="43">
        <v>45.5</v>
      </c>
      <c r="I52" s="43">
        <v>52.5</v>
      </c>
      <c r="J52" s="43">
        <v>63</v>
      </c>
      <c r="K52" s="43">
        <v>45.5</v>
      </c>
      <c r="L52" s="43">
        <v>52.5</v>
      </c>
      <c r="M52" s="43">
        <v>63</v>
      </c>
      <c r="N52" s="21">
        <f t="shared" si="18"/>
        <v>30.3485</v>
      </c>
      <c r="O52" s="21">
        <f t="shared" si="19"/>
        <v>35.0175</v>
      </c>
      <c r="P52" s="21">
        <f t="shared" si="20"/>
        <v>42.021</v>
      </c>
      <c r="Q52" s="73">
        <f>SUM(O52:O54)</f>
        <v>55.7593</v>
      </c>
      <c r="R52" s="73">
        <f t="shared" ref="R52" si="21">SUM(P52:P54)</f>
        <v>62.7712</v>
      </c>
      <c r="S52" s="73">
        <f>SUM(P52:P54)</f>
        <v>62.7712</v>
      </c>
      <c r="T52" s="75">
        <f>(Q52*1.56)</f>
        <v>86.984508</v>
      </c>
      <c r="U52" s="75">
        <f>(R52*1.56)</f>
        <v>97.923072</v>
      </c>
      <c r="V52" s="75">
        <f>(S52*1.56)</f>
        <v>97.923072</v>
      </c>
    </row>
    <row r="53" ht="15.75" spans="1:22">
      <c r="A53" s="31"/>
      <c r="B53" s="40"/>
      <c r="C53" s="53"/>
      <c r="D53" s="53"/>
      <c r="E53" s="53"/>
      <c r="F53" s="45" t="s">
        <v>24</v>
      </c>
      <c r="G53" s="21">
        <v>84</v>
      </c>
      <c r="H53" s="46">
        <v>0.1</v>
      </c>
      <c r="I53" s="46">
        <v>0.2</v>
      </c>
      <c r="J53" s="46">
        <v>0.3</v>
      </c>
      <c r="K53" s="46">
        <v>0.1</v>
      </c>
      <c r="L53" s="46">
        <v>0.2</v>
      </c>
      <c r="M53" s="46">
        <v>0.3</v>
      </c>
      <c r="N53" s="21">
        <f t="shared" si="18"/>
        <v>0.0084</v>
      </c>
      <c r="O53" s="21">
        <f t="shared" si="19"/>
        <v>0.0168</v>
      </c>
      <c r="P53" s="21">
        <f t="shared" si="20"/>
        <v>0.0252</v>
      </c>
      <c r="Q53" s="73"/>
      <c r="R53" s="73"/>
      <c r="S53" s="73"/>
      <c r="T53" s="75"/>
      <c r="U53" s="75"/>
      <c r="V53" s="75"/>
    </row>
    <row r="54" spans="1:22">
      <c r="A54" s="31"/>
      <c r="B54" s="40"/>
      <c r="C54" s="53"/>
      <c r="D54" s="53"/>
      <c r="E54" s="53"/>
      <c r="F54" s="44" t="s">
        <v>41</v>
      </c>
      <c r="G54" s="21">
        <v>4145</v>
      </c>
      <c r="H54" s="43">
        <v>5</v>
      </c>
      <c r="I54" s="43">
        <v>5</v>
      </c>
      <c r="J54" s="43">
        <v>5</v>
      </c>
      <c r="K54" s="43">
        <v>5</v>
      </c>
      <c r="L54" s="43">
        <v>5</v>
      </c>
      <c r="M54" s="43">
        <v>5</v>
      </c>
      <c r="N54" s="21">
        <f t="shared" si="18"/>
        <v>20.725</v>
      </c>
      <c r="O54" s="21">
        <f t="shared" si="19"/>
        <v>20.725</v>
      </c>
      <c r="P54" s="21">
        <f t="shared" si="20"/>
        <v>20.725</v>
      </c>
      <c r="Q54" s="73"/>
      <c r="R54" s="73"/>
      <c r="S54" s="73"/>
      <c r="T54" s="75"/>
      <c r="U54" s="75"/>
      <c r="V54" s="75"/>
    </row>
    <row r="55" customHeight="1" spans="1:22">
      <c r="A55" s="31"/>
      <c r="B55" s="40" t="s">
        <v>46</v>
      </c>
      <c r="C55" s="41" t="s">
        <v>16</v>
      </c>
      <c r="D55" s="41" t="s">
        <v>16</v>
      </c>
      <c r="E55" s="41" t="s">
        <v>16</v>
      </c>
      <c r="F55" s="45" t="s">
        <v>47</v>
      </c>
      <c r="G55" s="21">
        <v>1653</v>
      </c>
      <c r="H55" s="46">
        <v>10</v>
      </c>
      <c r="I55" s="46">
        <v>10</v>
      </c>
      <c r="J55" s="46">
        <v>10</v>
      </c>
      <c r="K55" s="46">
        <v>5</v>
      </c>
      <c r="L55" s="46">
        <v>5</v>
      </c>
      <c r="M55" s="46">
        <v>5</v>
      </c>
      <c r="N55" s="21">
        <f t="shared" si="18"/>
        <v>16.53</v>
      </c>
      <c r="O55" s="21">
        <f t="shared" si="19"/>
        <v>16.53</v>
      </c>
      <c r="P55" s="21">
        <f t="shared" si="20"/>
        <v>16.53</v>
      </c>
      <c r="Q55" s="21">
        <f>SUM(N55:N57)</f>
        <v>86.208</v>
      </c>
      <c r="R55" s="21">
        <f t="shared" ref="R55:S55" si="22">SUM(O55:O57)</f>
        <v>86.208</v>
      </c>
      <c r="S55" s="21">
        <f t="shared" si="22"/>
        <v>86.208</v>
      </c>
      <c r="T55" s="58">
        <f>Q55*1.56</f>
        <v>134.48448</v>
      </c>
      <c r="U55" s="58">
        <f>R55*1.56</f>
        <v>134.48448</v>
      </c>
      <c r="V55" s="58">
        <f>S55*1.56</f>
        <v>134.48448</v>
      </c>
    </row>
    <row r="56" customHeight="1" spans="1:22">
      <c r="A56" s="31"/>
      <c r="B56" s="40"/>
      <c r="C56" s="41"/>
      <c r="D56" s="41"/>
      <c r="E56" s="41"/>
      <c r="F56" s="45" t="s">
        <v>30</v>
      </c>
      <c r="G56" s="21">
        <v>768</v>
      </c>
      <c r="H56" s="46">
        <v>89</v>
      </c>
      <c r="I56" s="46">
        <v>89</v>
      </c>
      <c r="J56" s="46">
        <v>89</v>
      </c>
      <c r="K56" s="46">
        <v>60</v>
      </c>
      <c r="L56" s="46">
        <v>60</v>
      </c>
      <c r="M56" s="46">
        <v>60</v>
      </c>
      <c r="N56" s="21">
        <f t="shared" si="18"/>
        <v>68.352</v>
      </c>
      <c r="O56" s="21">
        <f t="shared" si="19"/>
        <v>68.352</v>
      </c>
      <c r="P56" s="21">
        <f t="shared" si="20"/>
        <v>68.352</v>
      </c>
      <c r="Q56" s="21"/>
      <c r="R56" s="21"/>
      <c r="S56" s="21"/>
      <c r="T56" s="58"/>
      <c r="U56" s="58"/>
      <c r="V56" s="58"/>
    </row>
    <row r="57" customHeight="1" spans="1:22">
      <c r="A57" s="31"/>
      <c r="B57" s="40"/>
      <c r="C57" s="41"/>
      <c r="D57" s="41"/>
      <c r="E57" s="41"/>
      <c r="F57" s="45" t="s">
        <v>48</v>
      </c>
      <c r="G57" s="21">
        <v>442</v>
      </c>
      <c r="H57" s="46">
        <v>3</v>
      </c>
      <c r="I57" s="46">
        <v>3</v>
      </c>
      <c r="J57" s="46">
        <v>3</v>
      </c>
      <c r="K57" s="46">
        <v>3</v>
      </c>
      <c r="L57" s="46">
        <v>3</v>
      </c>
      <c r="M57" s="46">
        <v>3</v>
      </c>
      <c r="N57" s="21">
        <f t="shared" si="18"/>
        <v>1.326</v>
      </c>
      <c r="O57" s="21">
        <f t="shared" si="19"/>
        <v>1.326</v>
      </c>
      <c r="P57" s="21">
        <f t="shared" si="20"/>
        <v>1.326</v>
      </c>
      <c r="Q57" s="21"/>
      <c r="R57" s="21"/>
      <c r="S57" s="21"/>
      <c r="T57" s="58"/>
      <c r="U57" s="58"/>
      <c r="V57" s="58"/>
    </row>
    <row r="58" spans="1:22">
      <c r="A58" s="31"/>
      <c r="B58" s="54" t="s">
        <v>31</v>
      </c>
      <c r="C58" s="59">
        <v>30</v>
      </c>
      <c r="D58" s="59">
        <v>50</v>
      </c>
      <c r="E58" s="59">
        <v>50</v>
      </c>
      <c r="F58" s="54" t="s">
        <v>49</v>
      </c>
      <c r="G58" s="53">
        <v>455</v>
      </c>
      <c r="H58" s="43">
        <v>30</v>
      </c>
      <c r="I58" s="43">
        <v>50</v>
      </c>
      <c r="J58" s="43">
        <v>50</v>
      </c>
      <c r="K58" s="43">
        <v>30</v>
      </c>
      <c r="L58" s="43">
        <v>50</v>
      </c>
      <c r="M58" s="43">
        <v>50</v>
      </c>
      <c r="N58" s="21">
        <f t="shared" si="18"/>
        <v>13.65</v>
      </c>
      <c r="O58" s="21">
        <f t="shared" si="19"/>
        <v>22.75</v>
      </c>
      <c r="P58" s="21">
        <f t="shared" si="20"/>
        <v>22.75</v>
      </c>
      <c r="Q58" s="21">
        <f>SUM(N58)</f>
        <v>13.65</v>
      </c>
      <c r="R58" s="21">
        <f t="shared" ref="R58:S58" si="23">SUM(O58)</f>
        <v>22.75</v>
      </c>
      <c r="S58" s="21">
        <f t="shared" si="23"/>
        <v>22.75</v>
      </c>
      <c r="T58" s="75">
        <f>(Q58*1.56)</f>
        <v>21.294</v>
      </c>
      <c r="U58" s="75">
        <f>(R58*1.56)</f>
        <v>35.49</v>
      </c>
      <c r="V58" s="75">
        <f>(S58*1.56)</f>
        <v>35.49</v>
      </c>
    </row>
    <row r="59" spans="1:22">
      <c r="A59" s="31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77">
        <f t="shared" ref="Q59:V59" si="24">SUM(Q44:Q58)</f>
        <v>509.5041</v>
      </c>
      <c r="R59" s="77">
        <f t="shared" si="24"/>
        <v>575.74</v>
      </c>
      <c r="S59" s="77">
        <f t="shared" si="24"/>
        <v>599.1894</v>
      </c>
      <c r="T59" s="77">
        <f t="shared" si="24"/>
        <v>794.826396</v>
      </c>
      <c r="U59" s="77">
        <f t="shared" si="24"/>
        <v>898.1544</v>
      </c>
      <c r="V59" s="77">
        <f t="shared" si="24"/>
        <v>934.735464</v>
      </c>
    </row>
    <row r="60" ht="17.25" customHeight="1" spans="1:22">
      <c r="A60" s="31"/>
      <c r="B60" s="37" t="s">
        <v>60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44"/>
      <c r="R60" s="57"/>
      <c r="S60" s="57"/>
      <c r="T60" s="57"/>
      <c r="U60" s="57"/>
      <c r="V60" s="57"/>
    </row>
    <row r="61" ht="21" customHeight="1" spans="1:22">
      <c r="A61" s="31"/>
      <c r="B61" s="40" t="s">
        <v>61</v>
      </c>
      <c r="C61" s="53">
        <v>60</v>
      </c>
      <c r="D61" s="53">
        <v>80</v>
      </c>
      <c r="E61" s="53">
        <v>100</v>
      </c>
      <c r="F61" s="56" t="s">
        <v>62</v>
      </c>
      <c r="G61" s="21">
        <v>130</v>
      </c>
      <c r="H61" s="43">
        <v>49</v>
      </c>
      <c r="I61" s="43">
        <v>63</v>
      </c>
      <c r="J61" s="43">
        <v>70</v>
      </c>
      <c r="K61" s="43">
        <v>35</v>
      </c>
      <c r="L61" s="43">
        <v>45</v>
      </c>
      <c r="M61" s="43">
        <v>50</v>
      </c>
      <c r="N61" s="21">
        <f t="shared" ref="N61:N84" si="25">H61*G61/1000</f>
        <v>6.37</v>
      </c>
      <c r="O61" s="21">
        <f t="shared" ref="O61:O84" si="26">I61*G61/1000</f>
        <v>8.19</v>
      </c>
      <c r="P61" s="21">
        <f t="shared" ref="P61:P84" si="27">J61*G61/1000</f>
        <v>9.1</v>
      </c>
      <c r="Q61" s="21">
        <f>SUM(N61:N65)</f>
        <v>28.5094</v>
      </c>
      <c r="R61" s="21">
        <f t="shared" ref="R61:S61" si="28">SUM(O61:O65)</f>
        <v>36.1299</v>
      </c>
      <c r="S61" s="21">
        <f t="shared" si="28"/>
        <v>40.1434</v>
      </c>
      <c r="T61" s="58">
        <f>Q61*1.56</f>
        <v>44.474664</v>
      </c>
      <c r="U61" s="58">
        <f>R61*1</f>
        <v>36.1299</v>
      </c>
      <c r="V61" s="58">
        <f>S61*1.56</f>
        <v>62.623704</v>
      </c>
    </row>
    <row r="62" spans="1:22">
      <c r="A62" s="31"/>
      <c r="B62" s="40"/>
      <c r="C62" s="53"/>
      <c r="D62" s="53"/>
      <c r="E62" s="53"/>
      <c r="F62" s="57" t="s">
        <v>44</v>
      </c>
      <c r="G62" s="58">
        <v>131</v>
      </c>
      <c r="H62" s="53">
        <v>21</v>
      </c>
      <c r="I62" s="53">
        <v>27</v>
      </c>
      <c r="J62" s="46">
        <v>30</v>
      </c>
      <c r="K62" s="53">
        <v>16</v>
      </c>
      <c r="L62" s="53">
        <v>21</v>
      </c>
      <c r="M62" s="43">
        <v>23</v>
      </c>
      <c r="N62" s="21">
        <f t="shared" si="25"/>
        <v>2.751</v>
      </c>
      <c r="O62" s="21">
        <f t="shared" si="26"/>
        <v>3.537</v>
      </c>
      <c r="P62" s="21">
        <f t="shared" si="27"/>
        <v>3.93</v>
      </c>
      <c r="Q62" s="21"/>
      <c r="R62" s="21"/>
      <c r="S62" s="21"/>
      <c r="T62" s="58"/>
      <c r="U62" s="58"/>
      <c r="V62" s="58"/>
    </row>
    <row r="63" ht="15.75" customHeight="1" spans="1:22">
      <c r="A63" s="31"/>
      <c r="B63" s="40"/>
      <c r="C63" s="53"/>
      <c r="D63" s="53"/>
      <c r="E63" s="53"/>
      <c r="F63" s="44" t="s">
        <v>63</v>
      </c>
      <c r="G63" s="21">
        <v>768</v>
      </c>
      <c r="H63" s="53">
        <v>21</v>
      </c>
      <c r="I63" s="53">
        <v>27</v>
      </c>
      <c r="J63" s="46">
        <v>30</v>
      </c>
      <c r="K63" s="53">
        <v>15</v>
      </c>
      <c r="L63" s="53">
        <v>19</v>
      </c>
      <c r="M63" s="43">
        <v>21</v>
      </c>
      <c r="N63" s="21">
        <f t="shared" si="25"/>
        <v>16.128</v>
      </c>
      <c r="O63" s="21">
        <f t="shared" si="26"/>
        <v>20.736</v>
      </c>
      <c r="P63" s="21">
        <f t="shared" si="27"/>
        <v>23.04</v>
      </c>
      <c r="Q63" s="21"/>
      <c r="R63" s="21"/>
      <c r="S63" s="21"/>
      <c r="T63" s="58"/>
      <c r="U63" s="58"/>
      <c r="V63" s="58"/>
    </row>
    <row r="64" spans="1:22">
      <c r="A64" s="31"/>
      <c r="B64" s="40"/>
      <c r="C64" s="53"/>
      <c r="D64" s="53"/>
      <c r="E64" s="53"/>
      <c r="F64" s="44" t="s">
        <v>21</v>
      </c>
      <c r="G64" s="21">
        <v>813</v>
      </c>
      <c r="H64" s="46">
        <v>4</v>
      </c>
      <c r="I64" s="46">
        <v>4.5</v>
      </c>
      <c r="J64" s="46">
        <v>5</v>
      </c>
      <c r="K64" s="46">
        <v>4</v>
      </c>
      <c r="L64" s="46">
        <v>4.5</v>
      </c>
      <c r="M64" s="46">
        <v>5</v>
      </c>
      <c r="N64" s="21">
        <f t="shared" si="25"/>
        <v>3.252</v>
      </c>
      <c r="O64" s="21">
        <f t="shared" si="26"/>
        <v>3.6585</v>
      </c>
      <c r="P64" s="21">
        <f t="shared" si="27"/>
        <v>4.065</v>
      </c>
      <c r="Q64" s="21"/>
      <c r="R64" s="21"/>
      <c r="S64" s="21"/>
      <c r="T64" s="58"/>
      <c r="U64" s="58"/>
      <c r="V64" s="58"/>
    </row>
    <row r="65" ht="15.75" spans="1:22">
      <c r="A65" s="31"/>
      <c r="B65" s="40"/>
      <c r="C65" s="53"/>
      <c r="D65" s="53"/>
      <c r="E65" s="53"/>
      <c r="F65" s="45" t="s">
        <v>24</v>
      </c>
      <c r="G65" s="21">
        <v>84</v>
      </c>
      <c r="H65" s="46">
        <v>0.1</v>
      </c>
      <c r="I65" s="46">
        <v>0.1</v>
      </c>
      <c r="J65" s="46">
        <v>0.1</v>
      </c>
      <c r="K65" s="46">
        <v>0.1</v>
      </c>
      <c r="L65" s="46">
        <v>0.1</v>
      </c>
      <c r="M65" s="46">
        <v>0.1</v>
      </c>
      <c r="N65" s="21">
        <f t="shared" si="25"/>
        <v>0.0084</v>
      </c>
      <c r="O65" s="21">
        <f t="shared" si="26"/>
        <v>0.0084</v>
      </c>
      <c r="P65" s="21">
        <f t="shared" si="27"/>
        <v>0.0084</v>
      </c>
      <c r="Q65" s="21"/>
      <c r="R65" s="21"/>
      <c r="S65" s="21"/>
      <c r="T65" s="58"/>
      <c r="U65" s="58"/>
      <c r="V65" s="58"/>
    </row>
    <row r="66" ht="15.75" customHeight="1" spans="1:22">
      <c r="A66" s="31"/>
      <c r="B66" s="47" t="s">
        <v>64</v>
      </c>
      <c r="C66" s="55">
        <v>200</v>
      </c>
      <c r="D66" s="55">
        <v>250</v>
      </c>
      <c r="E66" s="55">
        <v>300</v>
      </c>
      <c r="F66" s="45" t="s">
        <v>65</v>
      </c>
      <c r="G66" s="21">
        <v>3450</v>
      </c>
      <c r="H66" s="51">
        <v>65</v>
      </c>
      <c r="I66" s="51">
        <v>81</v>
      </c>
      <c r="J66" s="51">
        <v>97</v>
      </c>
      <c r="K66" s="51">
        <v>38</v>
      </c>
      <c r="L66" s="51">
        <v>47</v>
      </c>
      <c r="M66" s="51">
        <v>56</v>
      </c>
      <c r="N66" s="21">
        <f t="shared" si="25"/>
        <v>224.25</v>
      </c>
      <c r="O66" s="21">
        <f t="shared" si="26"/>
        <v>279.45</v>
      </c>
      <c r="P66" s="21">
        <f t="shared" si="27"/>
        <v>334.65</v>
      </c>
      <c r="Q66" s="21">
        <f>SUM(N66:N70)</f>
        <v>235.3004</v>
      </c>
      <c r="R66" s="21">
        <f>SUM(O66:O70)</f>
        <v>293.0808</v>
      </c>
      <c r="S66" s="21">
        <f>SUM(P66:P70)</f>
        <v>350.8612</v>
      </c>
      <c r="T66" s="58">
        <f>Q66*1.56</f>
        <v>367.068624</v>
      </c>
      <c r="U66" s="58">
        <f>R66*1.56</f>
        <v>457.206048</v>
      </c>
      <c r="V66" s="58">
        <f>S66*1.56</f>
        <v>547.343472</v>
      </c>
    </row>
    <row r="67" ht="15.75" customHeight="1" spans="1:22">
      <c r="A67" s="31"/>
      <c r="B67" s="47"/>
      <c r="C67" s="55"/>
      <c r="D67" s="55"/>
      <c r="E67" s="55"/>
      <c r="F67" s="45" t="s">
        <v>66</v>
      </c>
      <c r="G67" s="21">
        <v>370</v>
      </c>
      <c r="H67" s="51">
        <v>5</v>
      </c>
      <c r="I67" s="51">
        <v>6</v>
      </c>
      <c r="J67" s="51">
        <v>7</v>
      </c>
      <c r="K67" s="51">
        <v>5</v>
      </c>
      <c r="L67" s="51">
        <v>6</v>
      </c>
      <c r="M67" s="51">
        <v>7</v>
      </c>
      <c r="N67" s="21">
        <f t="shared" si="25"/>
        <v>1.85</v>
      </c>
      <c r="O67" s="21">
        <f t="shared" si="26"/>
        <v>2.22</v>
      </c>
      <c r="P67" s="21">
        <f t="shared" si="27"/>
        <v>2.59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47"/>
      <c r="C68" s="55"/>
      <c r="D68" s="55"/>
      <c r="E68" s="55"/>
      <c r="F68" s="45" t="s">
        <v>23</v>
      </c>
      <c r="G68" s="21">
        <v>117</v>
      </c>
      <c r="H68" s="51">
        <v>17</v>
      </c>
      <c r="I68" s="51">
        <v>22</v>
      </c>
      <c r="J68" s="51">
        <v>27</v>
      </c>
      <c r="K68" s="51">
        <v>15</v>
      </c>
      <c r="L68" s="51">
        <v>18</v>
      </c>
      <c r="M68" s="51">
        <v>21</v>
      </c>
      <c r="N68" s="21">
        <f t="shared" si="25"/>
        <v>1.989</v>
      </c>
      <c r="O68" s="21">
        <f t="shared" si="26"/>
        <v>2.574</v>
      </c>
      <c r="P68" s="21">
        <f t="shared" si="27"/>
        <v>3.159</v>
      </c>
      <c r="Q68" s="21"/>
      <c r="R68" s="21"/>
      <c r="S68" s="21"/>
      <c r="T68" s="58"/>
      <c r="U68" s="58"/>
      <c r="V68" s="58"/>
    </row>
    <row r="69" ht="15.75" customHeight="1" spans="1:22">
      <c r="A69" s="31"/>
      <c r="B69" s="47"/>
      <c r="C69" s="55"/>
      <c r="D69" s="55"/>
      <c r="E69" s="55"/>
      <c r="F69" s="45" t="s">
        <v>43</v>
      </c>
      <c r="G69" s="21">
        <v>147</v>
      </c>
      <c r="H69" s="51">
        <v>49</v>
      </c>
      <c r="I69" s="51">
        <v>60</v>
      </c>
      <c r="J69" s="51">
        <v>71</v>
      </c>
      <c r="K69" s="51">
        <v>36</v>
      </c>
      <c r="L69" s="51">
        <v>45</v>
      </c>
      <c r="M69" s="51">
        <v>54</v>
      </c>
      <c r="N69" s="21">
        <f t="shared" si="25"/>
        <v>7.203</v>
      </c>
      <c r="O69" s="21">
        <f t="shared" si="26"/>
        <v>8.82</v>
      </c>
      <c r="P69" s="21">
        <f t="shared" si="27"/>
        <v>10.437</v>
      </c>
      <c r="Q69" s="21"/>
      <c r="R69" s="21"/>
      <c r="S69" s="21"/>
      <c r="T69" s="58"/>
      <c r="U69" s="58"/>
      <c r="V69" s="58"/>
    </row>
    <row r="70" ht="15.75" customHeight="1" spans="1:22">
      <c r="A70" s="31"/>
      <c r="B70" s="47"/>
      <c r="C70" s="55"/>
      <c r="D70" s="55"/>
      <c r="E70" s="55"/>
      <c r="F70" s="45" t="s">
        <v>67</v>
      </c>
      <c r="G70" s="21">
        <v>84</v>
      </c>
      <c r="H70" s="48">
        <v>0.1</v>
      </c>
      <c r="I70" s="48">
        <v>0.2</v>
      </c>
      <c r="J70" s="48">
        <v>0.3</v>
      </c>
      <c r="K70" s="48">
        <v>0.1</v>
      </c>
      <c r="L70" s="48">
        <v>0.2</v>
      </c>
      <c r="M70" s="48">
        <v>0.3</v>
      </c>
      <c r="N70" s="21">
        <f t="shared" si="25"/>
        <v>0.0084</v>
      </c>
      <c r="O70" s="21">
        <f t="shared" si="26"/>
        <v>0.0168</v>
      </c>
      <c r="P70" s="21">
        <f t="shared" si="27"/>
        <v>0.0252</v>
      </c>
      <c r="Q70" s="21"/>
      <c r="R70" s="21"/>
      <c r="S70" s="21"/>
      <c r="T70" s="58"/>
      <c r="U70" s="58"/>
      <c r="V70" s="58"/>
    </row>
    <row r="71" ht="33" customHeight="1" spans="1:22">
      <c r="A71" s="31"/>
      <c r="B71" s="40" t="s">
        <v>124</v>
      </c>
      <c r="C71" s="53">
        <v>50</v>
      </c>
      <c r="D71" s="53">
        <v>50</v>
      </c>
      <c r="E71" s="53">
        <v>50</v>
      </c>
      <c r="F71" s="40" t="s">
        <v>69</v>
      </c>
      <c r="G71" s="21">
        <v>361</v>
      </c>
      <c r="H71" s="43">
        <v>30</v>
      </c>
      <c r="I71" s="43">
        <v>30</v>
      </c>
      <c r="J71" s="43">
        <v>30</v>
      </c>
      <c r="K71" s="43">
        <v>30</v>
      </c>
      <c r="L71" s="43">
        <v>30</v>
      </c>
      <c r="M71" s="43">
        <v>30</v>
      </c>
      <c r="N71" s="21">
        <f t="shared" ref="N71:N81" si="29">H71*G71/1000</f>
        <v>10.83</v>
      </c>
      <c r="O71" s="21">
        <f t="shared" ref="O71:O81" si="30">I71*G71/1000</f>
        <v>10.83</v>
      </c>
      <c r="P71" s="21">
        <f t="shared" ref="P71:P81" si="31">J71*G71/1000</f>
        <v>10.83</v>
      </c>
      <c r="Q71" s="21">
        <f>SUM(N71:N81)</f>
        <v>111.1218</v>
      </c>
      <c r="R71" s="21">
        <f>SUM(O71:O81)</f>
        <v>111.1218</v>
      </c>
      <c r="S71" s="21">
        <f>SUM(P71:P81)</f>
        <v>111.1218</v>
      </c>
      <c r="T71" s="21">
        <f>Q71*1.56</f>
        <v>173.350008</v>
      </c>
      <c r="U71" s="21">
        <f>R71*1.56</f>
        <v>173.350008</v>
      </c>
      <c r="V71" s="21">
        <f>S71*1.56</f>
        <v>173.350008</v>
      </c>
    </row>
    <row r="72" ht="31.5" customHeight="1" spans="1:22">
      <c r="A72" s="31"/>
      <c r="B72" s="40"/>
      <c r="C72" s="53"/>
      <c r="D72" s="53"/>
      <c r="E72" s="53"/>
      <c r="F72" s="40" t="s">
        <v>70</v>
      </c>
      <c r="G72" s="21">
        <v>361</v>
      </c>
      <c r="H72" s="43">
        <v>2</v>
      </c>
      <c r="I72" s="43">
        <v>2</v>
      </c>
      <c r="J72" s="43">
        <v>2</v>
      </c>
      <c r="K72" s="43">
        <v>2</v>
      </c>
      <c r="L72" s="43">
        <v>2</v>
      </c>
      <c r="M72" s="43">
        <v>2</v>
      </c>
      <c r="N72" s="21">
        <f t="shared" si="29"/>
        <v>0.722</v>
      </c>
      <c r="O72" s="21">
        <f t="shared" si="30"/>
        <v>0.722</v>
      </c>
      <c r="P72" s="21">
        <f t="shared" si="31"/>
        <v>0.722</v>
      </c>
      <c r="Q72" s="21"/>
      <c r="R72" s="21"/>
      <c r="S72" s="21"/>
      <c r="T72" s="21"/>
      <c r="U72" s="21"/>
      <c r="V72" s="21"/>
    </row>
    <row r="73" ht="15.75" customHeight="1" spans="1:22">
      <c r="A73" s="31"/>
      <c r="B73" s="40"/>
      <c r="C73" s="53"/>
      <c r="D73" s="53"/>
      <c r="E73" s="53"/>
      <c r="F73" s="40" t="s">
        <v>28</v>
      </c>
      <c r="G73" s="21">
        <v>442</v>
      </c>
      <c r="H73" s="43">
        <v>4</v>
      </c>
      <c r="I73" s="43">
        <v>4</v>
      </c>
      <c r="J73" s="43">
        <v>4</v>
      </c>
      <c r="K73" s="43">
        <v>4</v>
      </c>
      <c r="L73" s="43">
        <v>4</v>
      </c>
      <c r="M73" s="43">
        <v>4</v>
      </c>
      <c r="N73" s="21">
        <f t="shared" si="29"/>
        <v>1.768</v>
      </c>
      <c r="O73" s="21">
        <f t="shared" si="30"/>
        <v>1.768</v>
      </c>
      <c r="P73" s="21">
        <f t="shared" si="31"/>
        <v>1.768</v>
      </c>
      <c r="Q73" s="21"/>
      <c r="R73" s="21"/>
      <c r="S73" s="21"/>
      <c r="T73" s="21"/>
      <c r="U73" s="21"/>
      <c r="V73" s="21"/>
    </row>
    <row r="74" ht="15.75" customHeight="1" spans="1:22">
      <c r="A74" s="31"/>
      <c r="B74" s="40"/>
      <c r="C74" s="53"/>
      <c r="D74" s="53"/>
      <c r="E74" s="53"/>
      <c r="F74" s="40" t="s">
        <v>71</v>
      </c>
      <c r="G74" s="21">
        <v>4145</v>
      </c>
      <c r="H74" s="43">
        <v>1</v>
      </c>
      <c r="I74" s="43">
        <v>1</v>
      </c>
      <c r="J74" s="43">
        <v>1</v>
      </c>
      <c r="K74" s="43">
        <v>1</v>
      </c>
      <c r="L74" s="43">
        <v>1</v>
      </c>
      <c r="M74" s="43">
        <v>1</v>
      </c>
      <c r="N74" s="21">
        <f t="shared" si="29"/>
        <v>4.145</v>
      </c>
      <c r="O74" s="21">
        <f t="shared" si="30"/>
        <v>4.145</v>
      </c>
      <c r="P74" s="21">
        <f t="shared" si="31"/>
        <v>4.145</v>
      </c>
      <c r="Q74" s="21"/>
      <c r="R74" s="21"/>
      <c r="S74" s="21"/>
      <c r="T74" s="21"/>
      <c r="U74" s="21"/>
      <c r="V74" s="21"/>
    </row>
    <row r="75" ht="15.75" customHeight="1" spans="1:22">
      <c r="A75" s="31"/>
      <c r="B75" s="40"/>
      <c r="C75" s="53"/>
      <c r="D75" s="53"/>
      <c r="E75" s="53"/>
      <c r="F75" s="40" t="s">
        <v>72</v>
      </c>
      <c r="G75" s="21">
        <v>553</v>
      </c>
      <c r="H75" s="43">
        <v>5</v>
      </c>
      <c r="I75" s="43">
        <v>5</v>
      </c>
      <c r="J75" s="43">
        <v>5</v>
      </c>
      <c r="K75" s="43">
        <v>5</v>
      </c>
      <c r="L75" s="43">
        <v>5</v>
      </c>
      <c r="M75" s="43">
        <v>5</v>
      </c>
      <c r="N75" s="21">
        <f t="shared" si="29"/>
        <v>2.765</v>
      </c>
      <c r="O75" s="21">
        <f t="shared" si="30"/>
        <v>2.765</v>
      </c>
      <c r="P75" s="21">
        <f t="shared" si="31"/>
        <v>2.765</v>
      </c>
      <c r="Q75" s="21"/>
      <c r="R75" s="21"/>
      <c r="S75" s="21"/>
      <c r="T75" s="21"/>
      <c r="U75" s="21"/>
      <c r="V75" s="21"/>
    </row>
    <row r="76" ht="15.75" customHeight="1" spans="1:22">
      <c r="A76" s="31"/>
      <c r="B76" s="40"/>
      <c r="C76" s="53"/>
      <c r="D76" s="53"/>
      <c r="E76" s="53"/>
      <c r="F76" s="40" t="s">
        <v>73</v>
      </c>
      <c r="G76" s="21">
        <v>494</v>
      </c>
      <c r="H76" s="43">
        <v>9</v>
      </c>
      <c r="I76" s="43">
        <v>9</v>
      </c>
      <c r="J76" s="43">
        <v>9</v>
      </c>
      <c r="K76" s="43">
        <v>9</v>
      </c>
      <c r="L76" s="43">
        <v>9</v>
      </c>
      <c r="M76" s="43">
        <v>9</v>
      </c>
      <c r="N76" s="21">
        <f t="shared" si="29"/>
        <v>4.446</v>
      </c>
      <c r="O76" s="21">
        <f t="shared" si="30"/>
        <v>4.446</v>
      </c>
      <c r="P76" s="21">
        <f t="shared" si="31"/>
        <v>4.446</v>
      </c>
      <c r="Q76" s="21"/>
      <c r="R76" s="21"/>
      <c r="S76" s="21"/>
      <c r="T76" s="21"/>
      <c r="U76" s="21"/>
      <c r="V76" s="21"/>
    </row>
    <row r="77" ht="15.75" customHeight="1" spans="1:22">
      <c r="A77" s="31"/>
      <c r="B77" s="40"/>
      <c r="C77" s="53"/>
      <c r="D77" s="53"/>
      <c r="E77" s="53"/>
      <c r="F77" s="40" t="s">
        <v>55</v>
      </c>
      <c r="G77" s="94">
        <v>6116</v>
      </c>
      <c r="H77" s="43">
        <v>13</v>
      </c>
      <c r="I77" s="43">
        <v>13</v>
      </c>
      <c r="J77" s="43">
        <v>13</v>
      </c>
      <c r="K77" s="43">
        <v>13</v>
      </c>
      <c r="L77" s="43">
        <v>13</v>
      </c>
      <c r="M77" s="43">
        <v>13</v>
      </c>
      <c r="N77" s="21">
        <f t="shared" si="29"/>
        <v>79.508</v>
      </c>
      <c r="O77" s="21">
        <f t="shared" si="30"/>
        <v>79.508</v>
      </c>
      <c r="P77" s="21">
        <f t="shared" si="31"/>
        <v>79.508</v>
      </c>
      <c r="Q77" s="21"/>
      <c r="R77" s="21"/>
      <c r="S77" s="21"/>
      <c r="T77" s="21"/>
      <c r="U77" s="21"/>
      <c r="V77" s="21"/>
    </row>
    <row r="78" spans="1:22">
      <c r="A78" s="31"/>
      <c r="B78" s="40"/>
      <c r="C78" s="53"/>
      <c r="D78" s="53"/>
      <c r="E78" s="53"/>
      <c r="F78" s="40" t="s">
        <v>74</v>
      </c>
      <c r="G78" s="21">
        <v>6188</v>
      </c>
      <c r="H78" s="43">
        <v>1</v>
      </c>
      <c r="I78" s="43">
        <v>1</v>
      </c>
      <c r="J78" s="43">
        <v>1</v>
      </c>
      <c r="K78" s="43">
        <v>0.001</v>
      </c>
      <c r="L78" s="43">
        <v>1</v>
      </c>
      <c r="M78" s="43">
        <v>1</v>
      </c>
      <c r="N78" s="21">
        <f t="shared" si="29"/>
        <v>6.188</v>
      </c>
      <c r="O78" s="21">
        <f t="shared" si="30"/>
        <v>6.188</v>
      </c>
      <c r="P78" s="21">
        <f t="shared" si="31"/>
        <v>6.188</v>
      </c>
      <c r="Q78" s="21"/>
      <c r="R78" s="21"/>
      <c r="S78" s="21"/>
      <c r="T78" s="21"/>
      <c r="U78" s="21"/>
      <c r="V78" s="21"/>
    </row>
    <row r="79" spans="1:22">
      <c r="A79" s="31"/>
      <c r="B79" s="40"/>
      <c r="C79" s="53"/>
      <c r="D79" s="53"/>
      <c r="E79" s="53"/>
      <c r="F79" s="40" t="s">
        <v>67</v>
      </c>
      <c r="G79" s="21">
        <v>84</v>
      </c>
      <c r="H79" s="46">
        <v>0.2</v>
      </c>
      <c r="I79" s="46">
        <v>0.2</v>
      </c>
      <c r="J79" s="46">
        <v>0.2</v>
      </c>
      <c r="K79" s="46">
        <v>0.2</v>
      </c>
      <c r="L79" s="46">
        <v>0.2</v>
      </c>
      <c r="M79" s="46">
        <v>0.2</v>
      </c>
      <c r="N79" s="21">
        <f t="shared" si="29"/>
        <v>0.0168</v>
      </c>
      <c r="O79" s="21">
        <f t="shared" si="30"/>
        <v>0.0168</v>
      </c>
      <c r="P79" s="21">
        <f t="shared" si="31"/>
        <v>0.0168</v>
      </c>
      <c r="Q79" s="21"/>
      <c r="R79" s="21"/>
      <c r="S79" s="21"/>
      <c r="T79" s="21"/>
      <c r="U79" s="21"/>
      <c r="V79" s="21"/>
    </row>
    <row r="80" spans="1:22">
      <c r="A80" s="31"/>
      <c r="B80" s="40"/>
      <c r="C80" s="53"/>
      <c r="D80" s="53"/>
      <c r="E80" s="53"/>
      <c r="F80" s="40" t="s">
        <v>75</v>
      </c>
      <c r="G80" s="21">
        <v>6000</v>
      </c>
      <c r="H80" s="21">
        <v>0.03</v>
      </c>
      <c r="I80" s="21">
        <v>0.03</v>
      </c>
      <c r="J80" s="21">
        <v>0.03</v>
      </c>
      <c r="K80" s="21">
        <v>0.03</v>
      </c>
      <c r="L80" s="21">
        <v>0.03</v>
      </c>
      <c r="M80" s="21">
        <v>0.03</v>
      </c>
      <c r="N80" s="21">
        <f t="shared" si="29"/>
        <v>0.18</v>
      </c>
      <c r="O80" s="21">
        <f t="shared" si="30"/>
        <v>0.18</v>
      </c>
      <c r="P80" s="21">
        <f t="shared" si="31"/>
        <v>0.18</v>
      </c>
      <c r="Q80" s="21"/>
      <c r="R80" s="21"/>
      <c r="S80" s="21"/>
      <c r="T80" s="21"/>
      <c r="U80" s="21"/>
      <c r="V80" s="21"/>
    </row>
    <row r="81" spans="1:22">
      <c r="A81" s="31"/>
      <c r="B81" s="40"/>
      <c r="C81" s="53"/>
      <c r="D81" s="53"/>
      <c r="E81" s="53"/>
      <c r="F81" s="40" t="s">
        <v>72</v>
      </c>
      <c r="G81" s="21">
        <v>553</v>
      </c>
      <c r="H81" s="43">
        <v>1</v>
      </c>
      <c r="I81" s="43">
        <v>1</v>
      </c>
      <c r="J81" s="43">
        <v>1</v>
      </c>
      <c r="K81" s="43">
        <v>1</v>
      </c>
      <c r="L81" s="43">
        <v>1</v>
      </c>
      <c r="M81" s="43">
        <v>1</v>
      </c>
      <c r="N81" s="21">
        <f t="shared" si="29"/>
        <v>0.553</v>
      </c>
      <c r="O81" s="21">
        <f t="shared" si="30"/>
        <v>0.553</v>
      </c>
      <c r="P81" s="21">
        <f t="shared" si="31"/>
        <v>0.553</v>
      </c>
      <c r="Q81" s="21"/>
      <c r="R81" s="21"/>
      <c r="S81" s="21"/>
      <c r="T81" s="21"/>
      <c r="U81" s="21"/>
      <c r="V81" s="21"/>
    </row>
    <row r="82" spans="1:22">
      <c r="A82" s="31"/>
      <c r="B82" s="40" t="s">
        <v>76</v>
      </c>
      <c r="C82" s="53">
        <v>200</v>
      </c>
      <c r="D82" s="53">
        <v>200</v>
      </c>
      <c r="E82" s="53">
        <v>200</v>
      </c>
      <c r="F82" s="60" t="s">
        <v>77</v>
      </c>
      <c r="G82" s="21">
        <v>800</v>
      </c>
      <c r="H82" s="53">
        <v>20</v>
      </c>
      <c r="I82" s="53">
        <v>20</v>
      </c>
      <c r="J82" s="53">
        <v>20</v>
      </c>
      <c r="K82" s="53">
        <v>20</v>
      </c>
      <c r="L82" s="53">
        <v>20</v>
      </c>
      <c r="M82" s="53">
        <v>20</v>
      </c>
      <c r="N82" s="21">
        <f t="shared" ref="N82:N83" si="32">H82*G82/1000</f>
        <v>16</v>
      </c>
      <c r="O82" s="21">
        <f t="shared" ref="O82:O83" si="33">I82*G82/1000</f>
        <v>16</v>
      </c>
      <c r="P82" s="21">
        <f t="shared" ref="P82:P83" si="34">J82*G82/1000</f>
        <v>16</v>
      </c>
      <c r="Q82" s="21">
        <f>SUM(N82:N83)</f>
        <v>17.326</v>
      </c>
      <c r="R82" s="21">
        <f t="shared" ref="R82:S82" si="35">SUM(O82:O83)</f>
        <v>17.326</v>
      </c>
      <c r="S82" s="21">
        <f t="shared" si="35"/>
        <v>17.326</v>
      </c>
      <c r="T82" s="21">
        <f>Q82*1.56</f>
        <v>27.02856</v>
      </c>
      <c r="U82" s="21">
        <f>R82*1.56</f>
        <v>27.02856</v>
      </c>
      <c r="V82" s="21">
        <f>S82*1.56</f>
        <v>27.02856</v>
      </c>
    </row>
    <row r="83" spans="1:22">
      <c r="A83" s="31"/>
      <c r="B83" s="40"/>
      <c r="C83" s="53"/>
      <c r="D83" s="53"/>
      <c r="E83" s="53"/>
      <c r="F83" s="61" t="s">
        <v>48</v>
      </c>
      <c r="G83" s="21">
        <v>442</v>
      </c>
      <c r="H83" s="43">
        <v>3</v>
      </c>
      <c r="I83" s="43">
        <v>3</v>
      </c>
      <c r="J83" s="43">
        <v>3</v>
      </c>
      <c r="K83" s="43">
        <v>3</v>
      </c>
      <c r="L83" s="43">
        <v>3</v>
      </c>
      <c r="M83" s="43">
        <v>3</v>
      </c>
      <c r="N83" s="21">
        <f t="shared" si="32"/>
        <v>1.326</v>
      </c>
      <c r="O83" s="21">
        <f t="shared" si="33"/>
        <v>1.326</v>
      </c>
      <c r="P83" s="21">
        <f t="shared" si="34"/>
        <v>1.326</v>
      </c>
      <c r="Q83" s="21"/>
      <c r="R83" s="21"/>
      <c r="S83" s="21"/>
      <c r="T83" s="21"/>
      <c r="U83" s="21"/>
      <c r="V83" s="21"/>
    </row>
    <row r="84" spans="1:22">
      <c r="A84" s="31"/>
      <c r="B84" s="54" t="s">
        <v>31</v>
      </c>
      <c r="C84" s="59">
        <v>30</v>
      </c>
      <c r="D84" s="59">
        <v>50</v>
      </c>
      <c r="E84" s="59">
        <v>50</v>
      </c>
      <c r="F84" s="54" t="s">
        <v>49</v>
      </c>
      <c r="G84" s="53">
        <v>455</v>
      </c>
      <c r="H84" s="43">
        <v>30</v>
      </c>
      <c r="I84" s="43">
        <v>50</v>
      </c>
      <c r="J84" s="43">
        <v>50</v>
      </c>
      <c r="K84" s="43">
        <v>30</v>
      </c>
      <c r="L84" s="43">
        <v>50</v>
      </c>
      <c r="M84" s="43">
        <v>50</v>
      </c>
      <c r="N84" s="21">
        <f t="shared" si="25"/>
        <v>13.65</v>
      </c>
      <c r="O84" s="21">
        <f t="shared" si="26"/>
        <v>22.75</v>
      </c>
      <c r="P84" s="21">
        <f t="shared" si="27"/>
        <v>22.75</v>
      </c>
      <c r="Q84" s="21">
        <f>SUM(N84)</f>
        <v>13.65</v>
      </c>
      <c r="R84" s="21">
        <f t="shared" ref="R84:S84" si="36">SUM(O84)</f>
        <v>22.75</v>
      </c>
      <c r="S84" s="21">
        <f t="shared" si="36"/>
        <v>22.75</v>
      </c>
      <c r="T84" s="58">
        <f>Q84*1.56</f>
        <v>21.294</v>
      </c>
      <c r="U84" s="58">
        <f>R84*1.56</f>
        <v>35.49</v>
      </c>
      <c r="V84" s="58">
        <f>S84*1.56</f>
        <v>35.49</v>
      </c>
    </row>
    <row r="85" spans="1:22">
      <c r="A85" s="31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24"/>
      <c r="O85" s="24"/>
      <c r="P85" s="24"/>
      <c r="Q85" s="24">
        <f t="shared" ref="Q85:V85" si="37">SUM(Q61:Q84)</f>
        <v>405.9076</v>
      </c>
      <c r="R85" s="24">
        <f t="shared" si="37"/>
        <v>480.4085</v>
      </c>
      <c r="S85" s="24">
        <f t="shared" si="37"/>
        <v>542.2024</v>
      </c>
      <c r="T85" s="24">
        <f t="shared" si="37"/>
        <v>633.215856</v>
      </c>
      <c r="U85" s="24">
        <f t="shared" si="37"/>
        <v>729.204516</v>
      </c>
      <c r="V85" s="24">
        <f t="shared" si="37"/>
        <v>845.835744</v>
      </c>
    </row>
    <row r="86" spans="1:22">
      <c r="A86" s="31"/>
      <c r="B86" s="37" t="s">
        <v>78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44"/>
      <c r="R86" s="57"/>
      <c r="S86" s="57"/>
      <c r="T86" s="57"/>
      <c r="U86" s="57"/>
      <c r="V86" s="57"/>
    </row>
    <row r="87" spans="1:22">
      <c r="A87" s="31"/>
      <c r="B87" s="40" t="s">
        <v>150</v>
      </c>
      <c r="C87" s="41" t="s">
        <v>16</v>
      </c>
      <c r="D87" s="41" t="s">
        <v>17</v>
      </c>
      <c r="E87" s="41" t="s">
        <v>18</v>
      </c>
      <c r="F87" s="42" t="s">
        <v>35</v>
      </c>
      <c r="G87" s="21">
        <v>5700</v>
      </c>
      <c r="H87" s="43">
        <v>85</v>
      </c>
      <c r="I87" s="43">
        <v>98</v>
      </c>
      <c r="J87" s="43">
        <v>105</v>
      </c>
      <c r="K87" s="43">
        <v>79</v>
      </c>
      <c r="L87" s="43">
        <v>83</v>
      </c>
      <c r="M87" s="43">
        <v>99</v>
      </c>
      <c r="N87" s="21">
        <f t="shared" ref="N87:N97" si="38">H87*G87/1000</f>
        <v>484.5</v>
      </c>
      <c r="O87" s="21">
        <f t="shared" ref="O87:O97" si="39">I87*G87/1000</f>
        <v>558.6</v>
      </c>
      <c r="P87" s="21">
        <f t="shared" ref="P87:P97" si="40">J87*G87/1000</f>
        <v>598.5</v>
      </c>
      <c r="Q87" s="21">
        <f>SUM(N87:N92)</f>
        <v>520.2774</v>
      </c>
      <c r="R87" s="21">
        <f t="shared" ref="R87:S87" si="41">SUM(O87:O92)</f>
        <v>598.1258</v>
      </c>
      <c r="S87" s="21">
        <f t="shared" si="41"/>
        <v>643.8962</v>
      </c>
      <c r="T87" s="21">
        <f>(Q87*1.56)</f>
        <v>811.632744</v>
      </c>
      <c r="U87" s="21">
        <f>(R87*1.56)</f>
        <v>933.076248</v>
      </c>
      <c r="V87" s="21">
        <f>(S87*1.56)</f>
        <v>1004.478072</v>
      </c>
    </row>
    <row r="88" spans="1:22">
      <c r="A88" s="31"/>
      <c r="B88" s="40"/>
      <c r="C88" s="41"/>
      <c r="D88" s="41"/>
      <c r="E88" s="41"/>
      <c r="F88" s="44" t="s">
        <v>20</v>
      </c>
      <c r="G88" s="21">
        <v>573</v>
      </c>
      <c r="H88" s="43">
        <v>45</v>
      </c>
      <c r="I88" s="43">
        <v>50</v>
      </c>
      <c r="J88" s="43">
        <v>55</v>
      </c>
      <c r="K88" s="43">
        <v>45</v>
      </c>
      <c r="L88" s="43">
        <v>50</v>
      </c>
      <c r="M88" s="43">
        <v>55</v>
      </c>
      <c r="N88" s="21">
        <f t="shared" si="38"/>
        <v>25.785</v>
      </c>
      <c r="O88" s="21">
        <f t="shared" si="39"/>
        <v>28.65</v>
      </c>
      <c r="P88" s="21">
        <f t="shared" si="40"/>
        <v>31.515</v>
      </c>
      <c r="Q88" s="21"/>
      <c r="R88" s="21"/>
      <c r="S88" s="21"/>
      <c r="T88" s="21"/>
      <c r="U88" s="21"/>
      <c r="V88" s="21"/>
    </row>
    <row r="89" spans="1:22">
      <c r="A89" s="31"/>
      <c r="B89" s="40"/>
      <c r="C89" s="41"/>
      <c r="D89" s="41"/>
      <c r="E89" s="41"/>
      <c r="F89" s="44" t="s">
        <v>21</v>
      </c>
      <c r="G89" s="21">
        <v>813</v>
      </c>
      <c r="H89" s="43">
        <v>5</v>
      </c>
      <c r="I89" s="43">
        <v>5</v>
      </c>
      <c r="J89" s="43">
        <v>7</v>
      </c>
      <c r="K89" s="43">
        <v>5</v>
      </c>
      <c r="L89" s="43">
        <v>45</v>
      </c>
      <c r="M89" s="43">
        <v>7</v>
      </c>
      <c r="N89" s="21">
        <f t="shared" si="38"/>
        <v>4.065</v>
      </c>
      <c r="O89" s="21">
        <f t="shared" si="39"/>
        <v>4.065</v>
      </c>
      <c r="P89" s="21">
        <f t="shared" si="40"/>
        <v>5.691</v>
      </c>
      <c r="Q89" s="21"/>
      <c r="R89" s="21"/>
      <c r="S89" s="21"/>
      <c r="T89" s="21"/>
      <c r="U89" s="21"/>
      <c r="V89" s="21"/>
    </row>
    <row r="90" spans="1:22">
      <c r="A90" s="31"/>
      <c r="B90" s="40"/>
      <c r="C90" s="41"/>
      <c r="D90" s="41"/>
      <c r="E90" s="41"/>
      <c r="F90" s="44" t="s">
        <v>22</v>
      </c>
      <c r="G90" s="21">
        <v>131</v>
      </c>
      <c r="H90" s="43">
        <v>30</v>
      </c>
      <c r="I90" s="43">
        <v>34</v>
      </c>
      <c r="J90" s="43">
        <v>40</v>
      </c>
      <c r="K90" s="43">
        <v>26</v>
      </c>
      <c r="L90" s="43">
        <v>29</v>
      </c>
      <c r="M90" s="43">
        <v>33</v>
      </c>
      <c r="N90" s="21">
        <f t="shared" si="38"/>
        <v>3.93</v>
      </c>
      <c r="O90" s="21">
        <f t="shared" si="39"/>
        <v>4.454</v>
      </c>
      <c r="P90" s="21">
        <f t="shared" si="40"/>
        <v>5.24</v>
      </c>
      <c r="Q90" s="21"/>
      <c r="R90" s="21"/>
      <c r="S90" s="21"/>
      <c r="T90" s="21"/>
      <c r="U90" s="21"/>
      <c r="V90" s="21"/>
    </row>
    <row r="91" spans="1:22">
      <c r="A91" s="31"/>
      <c r="B91" s="40"/>
      <c r="C91" s="41"/>
      <c r="D91" s="41"/>
      <c r="E91" s="41"/>
      <c r="F91" s="44" t="s">
        <v>23</v>
      </c>
      <c r="G91" s="21">
        <v>117</v>
      </c>
      <c r="H91" s="43">
        <v>17</v>
      </c>
      <c r="I91" s="43">
        <v>20</v>
      </c>
      <c r="J91" s="43">
        <v>25</v>
      </c>
      <c r="K91" s="43">
        <v>12</v>
      </c>
      <c r="L91" s="43">
        <v>17</v>
      </c>
      <c r="M91" s="43">
        <v>21</v>
      </c>
      <c r="N91" s="21">
        <f t="shared" si="38"/>
        <v>1.989</v>
      </c>
      <c r="O91" s="21">
        <f t="shared" si="39"/>
        <v>2.34</v>
      </c>
      <c r="P91" s="21">
        <f t="shared" si="40"/>
        <v>2.925</v>
      </c>
      <c r="Q91" s="21"/>
      <c r="R91" s="21"/>
      <c r="S91" s="21"/>
      <c r="T91" s="21"/>
      <c r="U91" s="21"/>
      <c r="V91" s="21"/>
    </row>
    <row r="92" ht="15.75" spans="1:22">
      <c r="A92" s="31"/>
      <c r="B92" s="40"/>
      <c r="C92" s="41"/>
      <c r="D92" s="41"/>
      <c r="E92" s="41"/>
      <c r="F92" s="45" t="s">
        <v>24</v>
      </c>
      <c r="G92" s="21">
        <v>84</v>
      </c>
      <c r="H92" s="46">
        <v>0.1</v>
      </c>
      <c r="I92" s="46">
        <v>0.2</v>
      </c>
      <c r="J92" s="46">
        <v>0.3</v>
      </c>
      <c r="K92" s="46">
        <v>0.1</v>
      </c>
      <c r="L92" s="46">
        <v>0.2</v>
      </c>
      <c r="M92" s="46">
        <v>0.3</v>
      </c>
      <c r="N92" s="21">
        <f t="shared" si="38"/>
        <v>0.0084</v>
      </c>
      <c r="O92" s="21">
        <f t="shared" si="39"/>
        <v>0.0168</v>
      </c>
      <c r="P92" s="21">
        <f t="shared" si="40"/>
        <v>0.0252</v>
      </c>
      <c r="Q92" s="21"/>
      <c r="R92" s="21"/>
      <c r="S92" s="21"/>
      <c r="T92" s="21"/>
      <c r="U92" s="21"/>
      <c r="V92" s="21"/>
    </row>
    <row r="93" ht="15.75" spans="1:22">
      <c r="A93" s="31"/>
      <c r="B93" s="47" t="s">
        <v>91</v>
      </c>
      <c r="C93" s="48">
        <v>200</v>
      </c>
      <c r="D93" s="48">
        <v>200</v>
      </c>
      <c r="E93" s="48">
        <v>200</v>
      </c>
      <c r="F93" s="49" t="s">
        <v>92</v>
      </c>
      <c r="G93" s="50">
        <v>5137</v>
      </c>
      <c r="H93" s="48">
        <v>1</v>
      </c>
      <c r="I93" s="48">
        <v>1</v>
      </c>
      <c r="J93" s="48">
        <v>1</v>
      </c>
      <c r="K93" s="48">
        <v>30</v>
      </c>
      <c r="L93" s="48">
        <v>30</v>
      </c>
      <c r="M93" s="48">
        <v>30</v>
      </c>
      <c r="N93" s="21">
        <f t="shared" si="38"/>
        <v>5.137</v>
      </c>
      <c r="O93" s="21">
        <f t="shared" si="39"/>
        <v>5.137</v>
      </c>
      <c r="P93" s="21">
        <f t="shared" si="40"/>
        <v>5.137</v>
      </c>
      <c r="Q93" s="68">
        <f>SUM(N93:N95)</f>
        <v>23.753</v>
      </c>
      <c r="R93" s="68">
        <f>SUM(O93:O95)</f>
        <v>23.753</v>
      </c>
      <c r="S93" s="68">
        <f>SUM(P93:P95)</f>
        <v>23.753</v>
      </c>
      <c r="T93" s="69">
        <f>Q93*1.56</f>
        <v>37.05468</v>
      </c>
      <c r="U93" s="69">
        <f>R93*1.56</f>
        <v>37.05468</v>
      </c>
      <c r="V93" s="21">
        <f>(S93*1.56)</f>
        <v>37.05468</v>
      </c>
    </row>
    <row r="94" ht="15.75" spans="1:22">
      <c r="A94" s="31"/>
      <c r="B94" s="47"/>
      <c r="C94" s="48"/>
      <c r="D94" s="48"/>
      <c r="E94" s="48"/>
      <c r="F94" s="49" t="s">
        <v>73</v>
      </c>
      <c r="G94" s="50">
        <v>494</v>
      </c>
      <c r="H94" s="48">
        <v>35</v>
      </c>
      <c r="I94" s="48">
        <v>35</v>
      </c>
      <c r="J94" s="48">
        <v>35</v>
      </c>
      <c r="K94" s="48">
        <v>30</v>
      </c>
      <c r="L94" s="48">
        <v>30</v>
      </c>
      <c r="M94" s="48">
        <v>30</v>
      </c>
      <c r="N94" s="21">
        <f t="shared" si="38"/>
        <v>17.29</v>
      </c>
      <c r="O94" s="21">
        <f t="shared" si="39"/>
        <v>17.29</v>
      </c>
      <c r="P94" s="21">
        <f t="shared" si="40"/>
        <v>17.29</v>
      </c>
      <c r="Q94" s="68"/>
      <c r="R94" s="68"/>
      <c r="S94" s="68"/>
      <c r="T94" s="69"/>
      <c r="U94" s="69"/>
      <c r="V94" s="21"/>
    </row>
    <row r="95" ht="15.75" spans="1:22">
      <c r="A95" s="31"/>
      <c r="B95" s="47"/>
      <c r="C95" s="48"/>
      <c r="D95" s="48"/>
      <c r="E95" s="48"/>
      <c r="F95" s="45" t="s">
        <v>28</v>
      </c>
      <c r="G95" s="50">
        <v>442</v>
      </c>
      <c r="H95" s="51">
        <v>3</v>
      </c>
      <c r="I95" s="51">
        <v>3</v>
      </c>
      <c r="J95" s="51">
        <v>3</v>
      </c>
      <c r="K95" s="51">
        <v>3</v>
      </c>
      <c r="L95" s="51">
        <v>3</v>
      </c>
      <c r="M95" s="51">
        <v>3</v>
      </c>
      <c r="N95" s="21">
        <f t="shared" si="38"/>
        <v>1.326</v>
      </c>
      <c r="O95" s="21">
        <f t="shared" si="39"/>
        <v>1.326</v>
      </c>
      <c r="P95" s="21">
        <f t="shared" si="40"/>
        <v>1.326</v>
      </c>
      <c r="Q95" s="68"/>
      <c r="R95" s="68"/>
      <c r="S95" s="68"/>
      <c r="T95" s="69"/>
      <c r="U95" s="69"/>
      <c r="V95" s="21"/>
    </row>
    <row r="96" ht="15.75" spans="1:22">
      <c r="A96" s="31"/>
      <c r="B96" s="52" t="s">
        <v>120</v>
      </c>
      <c r="C96" s="53">
        <v>120</v>
      </c>
      <c r="D96" s="53">
        <v>120</v>
      </c>
      <c r="E96" s="53">
        <v>120</v>
      </c>
      <c r="F96" s="45" t="s">
        <v>30</v>
      </c>
      <c r="G96" s="21">
        <v>768</v>
      </c>
      <c r="H96" s="43">
        <v>150</v>
      </c>
      <c r="I96" s="43">
        <v>150</v>
      </c>
      <c r="J96" s="43">
        <v>150</v>
      </c>
      <c r="K96" s="43">
        <v>120</v>
      </c>
      <c r="L96" s="43">
        <v>120</v>
      </c>
      <c r="M96" s="43">
        <v>120</v>
      </c>
      <c r="N96" s="21">
        <f t="shared" si="38"/>
        <v>115.2</v>
      </c>
      <c r="O96" s="21">
        <f t="shared" si="39"/>
        <v>115.2</v>
      </c>
      <c r="P96" s="21">
        <f t="shared" si="40"/>
        <v>115.2</v>
      </c>
      <c r="Q96" s="17">
        <f>SUM(N96)</f>
        <v>115.2</v>
      </c>
      <c r="R96" s="17">
        <f t="shared" ref="R96:S96" si="42">SUM(O96)</f>
        <v>115.2</v>
      </c>
      <c r="S96" s="17">
        <f t="shared" si="42"/>
        <v>115.2</v>
      </c>
      <c r="T96" s="70">
        <f>(Q96*1.56)</f>
        <v>179.712</v>
      </c>
      <c r="U96" s="70">
        <f>(R96*1.56)</f>
        <v>179.712</v>
      </c>
      <c r="V96" s="70">
        <f>(S96*1.56)</f>
        <v>179.712</v>
      </c>
    </row>
    <row r="97" spans="1:22">
      <c r="A97" s="31"/>
      <c r="B97" s="54" t="s">
        <v>31</v>
      </c>
      <c r="C97" s="59">
        <v>30</v>
      </c>
      <c r="D97" s="59">
        <v>50</v>
      </c>
      <c r="E97" s="59">
        <v>50</v>
      </c>
      <c r="F97" s="54" t="s">
        <v>49</v>
      </c>
      <c r="G97" s="21">
        <v>455</v>
      </c>
      <c r="H97" s="43">
        <v>30</v>
      </c>
      <c r="I97" s="43">
        <v>50</v>
      </c>
      <c r="J97" s="43">
        <v>50</v>
      </c>
      <c r="K97" s="43">
        <v>30</v>
      </c>
      <c r="L97" s="43">
        <v>50</v>
      </c>
      <c r="M97" s="43">
        <v>50</v>
      </c>
      <c r="N97" s="21">
        <f t="shared" si="38"/>
        <v>13.65</v>
      </c>
      <c r="O97" s="21">
        <f t="shared" si="39"/>
        <v>22.75</v>
      </c>
      <c r="P97" s="21">
        <f t="shared" si="40"/>
        <v>22.75</v>
      </c>
      <c r="Q97" s="21">
        <f>SUM(N97)</f>
        <v>13.65</v>
      </c>
      <c r="R97" s="21">
        <f t="shared" ref="R97:S97" si="43">SUM(O97)</f>
        <v>22.75</v>
      </c>
      <c r="S97" s="21">
        <f t="shared" si="43"/>
        <v>22.75</v>
      </c>
      <c r="T97" s="21">
        <f>Q97*1.56</f>
        <v>21.294</v>
      </c>
      <c r="U97" s="21">
        <f>R97*1.56</f>
        <v>35.49</v>
      </c>
      <c r="V97" s="21">
        <f>S97*1.56</f>
        <v>35.49</v>
      </c>
    </row>
    <row r="98" spans="1:22">
      <c r="A98" s="3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90">
        <f t="shared" ref="Q98:V98" si="44">SUM(Q87:Q97)</f>
        <v>672.8804</v>
      </c>
      <c r="R98" s="90">
        <f t="shared" si="44"/>
        <v>759.8288</v>
      </c>
      <c r="S98" s="90">
        <f t="shared" si="44"/>
        <v>805.5992</v>
      </c>
      <c r="T98" s="90">
        <f t="shared" si="44"/>
        <v>1049.693424</v>
      </c>
      <c r="U98" s="90">
        <f t="shared" si="44"/>
        <v>1185.332928</v>
      </c>
      <c r="V98" s="90">
        <f t="shared" si="44"/>
        <v>1256.734752</v>
      </c>
    </row>
    <row r="99" ht="15.75" spans="1:22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1"/>
      <c r="R99" s="31"/>
      <c r="S99" s="31"/>
      <c r="T99" s="31"/>
      <c r="U99" s="31"/>
      <c r="V99" s="31"/>
    </row>
    <row r="100" ht="15.75" spans="1:22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1"/>
      <c r="R100" s="31"/>
      <c r="S100" s="31"/>
      <c r="T100" s="31"/>
      <c r="U100" s="31"/>
      <c r="V100" s="31"/>
    </row>
    <row r="101" spans="1:1">
      <c r="A101" s="31"/>
    </row>
    <row r="102" spans="1:1">
      <c r="A102" s="31"/>
    </row>
    <row r="103" spans="1:1">
      <c r="A103" s="31"/>
    </row>
    <row r="104" ht="15.75" spans="1:22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1"/>
      <c r="R104" s="31"/>
      <c r="S104" s="31"/>
      <c r="T104" s="31"/>
      <c r="U104" s="31"/>
      <c r="V104" s="31"/>
    </row>
    <row r="105" ht="15.75" spans="2:17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9"/>
    </row>
    <row r="106" ht="15.75" spans="2:17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9"/>
    </row>
    <row r="107" ht="15.75" spans="2:17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9"/>
    </row>
    <row r="108" spans="2:17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</row>
  </sheetData>
  <mergeCells count="170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3:P23"/>
    <mergeCell ref="B24:V24"/>
    <mergeCell ref="B42:P42"/>
    <mergeCell ref="B43:V43"/>
    <mergeCell ref="B59:P59"/>
    <mergeCell ref="B60:P60"/>
    <mergeCell ref="B86:P86"/>
    <mergeCell ref="B98:P98"/>
    <mergeCell ref="B6:B7"/>
    <mergeCell ref="B10:B17"/>
    <mergeCell ref="B18:B20"/>
    <mergeCell ref="B25:B30"/>
    <mergeCell ref="B31:B33"/>
    <mergeCell ref="B34:B38"/>
    <mergeCell ref="B39:B40"/>
    <mergeCell ref="B44:B51"/>
    <mergeCell ref="B52:B54"/>
    <mergeCell ref="B55:B57"/>
    <mergeCell ref="B61:B65"/>
    <mergeCell ref="B66:B70"/>
    <mergeCell ref="B71:B81"/>
    <mergeCell ref="B82:B83"/>
    <mergeCell ref="B87:B92"/>
    <mergeCell ref="B93:B95"/>
    <mergeCell ref="C10:C17"/>
    <mergeCell ref="C18:C20"/>
    <mergeCell ref="C25:C30"/>
    <mergeCell ref="C31:C33"/>
    <mergeCell ref="C34:C38"/>
    <mergeCell ref="C39:C40"/>
    <mergeCell ref="C44:C51"/>
    <mergeCell ref="C52:C54"/>
    <mergeCell ref="C55:C57"/>
    <mergeCell ref="C61:C65"/>
    <mergeCell ref="C66:C70"/>
    <mergeCell ref="C71:C81"/>
    <mergeCell ref="C82:C83"/>
    <mergeCell ref="C87:C92"/>
    <mergeCell ref="C93:C95"/>
    <mergeCell ref="D10:D17"/>
    <mergeCell ref="D18:D20"/>
    <mergeCell ref="D25:D30"/>
    <mergeCell ref="D31:D33"/>
    <mergeCell ref="D34:D38"/>
    <mergeCell ref="D39:D40"/>
    <mergeCell ref="D44:D51"/>
    <mergeCell ref="D52:D54"/>
    <mergeCell ref="D55:D57"/>
    <mergeCell ref="D61:D65"/>
    <mergeCell ref="D66:D70"/>
    <mergeCell ref="D71:D81"/>
    <mergeCell ref="D82:D83"/>
    <mergeCell ref="D87:D92"/>
    <mergeCell ref="D93:D95"/>
    <mergeCell ref="E10:E17"/>
    <mergeCell ref="E18:E20"/>
    <mergeCell ref="E25:E30"/>
    <mergeCell ref="E31:E33"/>
    <mergeCell ref="E34:E38"/>
    <mergeCell ref="E39:E40"/>
    <mergeCell ref="E44:E51"/>
    <mergeCell ref="E52:E54"/>
    <mergeCell ref="E55:E57"/>
    <mergeCell ref="E61:E65"/>
    <mergeCell ref="E66:E70"/>
    <mergeCell ref="E71:E81"/>
    <mergeCell ref="E82:E83"/>
    <mergeCell ref="E87:E92"/>
    <mergeCell ref="E93:E95"/>
    <mergeCell ref="F6:F7"/>
    <mergeCell ref="G6:G7"/>
    <mergeCell ref="Q10:Q17"/>
    <mergeCell ref="Q18:Q20"/>
    <mergeCell ref="Q25:Q30"/>
    <mergeCell ref="Q31:Q33"/>
    <mergeCell ref="Q34:Q38"/>
    <mergeCell ref="Q39:Q40"/>
    <mergeCell ref="Q44:Q51"/>
    <mergeCell ref="Q52:Q54"/>
    <mergeCell ref="Q55:Q57"/>
    <mergeCell ref="Q61:Q65"/>
    <mergeCell ref="Q66:Q70"/>
    <mergeCell ref="Q71:Q81"/>
    <mergeCell ref="Q82:Q83"/>
    <mergeCell ref="Q87:Q92"/>
    <mergeCell ref="Q93:Q95"/>
    <mergeCell ref="R10:R17"/>
    <mergeCell ref="R18:R20"/>
    <mergeCell ref="R25:R30"/>
    <mergeCell ref="R31:R33"/>
    <mergeCell ref="R34:R38"/>
    <mergeCell ref="R39:R40"/>
    <mergeCell ref="R44:R51"/>
    <mergeCell ref="R52:R54"/>
    <mergeCell ref="R55:R57"/>
    <mergeCell ref="R61:R65"/>
    <mergeCell ref="R66:R70"/>
    <mergeCell ref="R71:R81"/>
    <mergeCell ref="R82:R83"/>
    <mergeCell ref="R87:R92"/>
    <mergeCell ref="R93:R95"/>
    <mergeCell ref="S10:S17"/>
    <mergeCell ref="S18:S20"/>
    <mergeCell ref="S25:S30"/>
    <mergeCell ref="S31:S33"/>
    <mergeCell ref="S34:S38"/>
    <mergeCell ref="S39:S40"/>
    <mergeCell ref="S44:S51"/>
    <mergeCell ref="S52:S54"/>
    <mergeCell ref="S55:S57"/>
    <mergeCell ref="S61:S65"/>
    <mergeCell ref="S66:S70"/>
    <mergeCell ref="S71:S81"/>
    <mergeCell ref="S82:S83"/>
    <mergeCell ref="S87:S92"/>
    <mergeCell ref="S93:S95"/>
    <mergeCell ref="T10:T17"/>
    <mergeCell ref="T18:T20"/>
    <mergeCell ref="T25:T30"/>
    <mergeCell ref="T31:T33"/>
    <mergeCell ref="T34:T38"/>
    <mergeCell ref="T39:T40"/>
    <mergeCell ref="T44:T51"/>
    <mergeCell ref="T52:T54"/>
    <mergeCell ref="T55:T57"/>
    <mergeCell ref="T61:T65"/>
    <mergeCell ref="T66:T70"/>
    <mergeCell ref="T71:T81"/>
    <mergeCell ref="T82:T83"/>
    <mergeCell ref="T87:T92"/>
    <mergeCell ref="T93:T95"/>
    <mergeCell ref="U10:U17"/>
    <mergeCell ref="U18:U20"/>
    <mergeCell ref="U25:U30"/>
    <mergeCell ref="U31:U33"/>
    <mergeCell ref="U34:U38"/>
    <mergeCell ref="U39:U40"/>
    <mergeCell ref="U44:U51"/>
    <mergeCell ref="U52:U54"/>
    <mergeCell ref="U55:U57"/>
    <mergeCell ref="U61:U65"/>
    <mergeCell ref="U66:U70"/>
    <mergeCell ref="U71:U81"/>
    <mergeCell ref="U82:U83"/>
    <mergeCell ref="U87:U92"/>
    <mergeCell ref="U93:U95"/>
    <mergeCell ref="V10:V17"/>
    <mergeCell ref="V18:V20"/>
    <mergeCell ref="V25:V30"/>
    <mergeCell ref="V31:V33"/>
    <mergeCell ref="V34:V38"/>
    <mergeCell ref="V39:V40"/>
    <mergeCell ref="V44:V51"/>
    <mergeCell ref="V52:V54"/>
    <mergeCell ref="V55:V57"/>
    <mergeCell ref="V61:V65"/>
    <mergeCell ref="V66:V70"/>
    <mergeCell ref="V71:V81"/>
    <mergeCell ref="V82:V83"/>
    <mergeCell ref="V87:V92"/>
    <mergeCell ref="V93:V95"/>
  </mergeCells>
  <pageMargins left="0.7" right="0.7" top="0.75" bottom="0.75" header="0.3" footer="0.3"/>
  <pageSetup paperSize="9" scale="3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"/>
  <sheetViews>
    <sheetView view="pageBreakPreview" zoomScale="130" zoomScaleNormal="98" topLeftCell="B6" workbookViewId="0">
      <selection activeCell="F6" sqref="F6:F7"/>
    </sheetView>
  </sheetViews>
  <sheetFormatPr defaultColWidth="9" defaultRowHeight="15"/>
  <cols>
    <col min="2" max="2" width="24.2857142857143" customWidth="1"/>
    <col min="3" max="3" width="8" customWidth="1"/>
    <col min="5" max="5" width="8" customWidth="1"/>
    <col min="6" max="6" width="27.1428571428571" customWidth="1"/>
    <col min="7" max="7" width="10.4285714285714" customWidth="1"/>
    <col min="8" max="8" width="8" customWidth="1"/>
    <col min="9" max="9" width="8.57142857142857" customWidth="1"/>
    <col min="10" max="10" width="9" customWidth="1"/>
    <col min="11" max="11" width="7.42857142857143" customWidth="1"/>
    <col min="12" max="12" width="7.85714285714286" customWidth="1"/>
    <col min="13" max="13" width="8.28571428571429" customWidth="1"/>
    <col min="14" max="14" width="7.85714285714286" customWidth="1" outlineLevel="1"/>
    <col min="15" max="16" width="9.14285714285714" customWidth="1" outlineLevel="1"/>
    <col min="17" max="17" width="7.71428571428571" customWidth="1" outlineLevel="1"/>
    <col min="18" max="19" width="9.14285714285714" customWidth="1" outlineLevel="1"/>
    <col min="20" max="21" width="7.71428571428571" customWidth="1" outlineLevel="1"/>
    <col min="22" max="22" width="8" customWidth="1" outlineLevel="1"/>
  </cols>
  <sheetData>
    <row r="1" ht="15.75" spans="1:2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1"/>
      <c r="R1" s="31"/>
      <c r="S1" s="31"/>
      <c r="T1" s="31"/>
      <c r="U1" s="31"/>
      <c r="V1" s="31"/>
    </row>
    <row r="2" spans="1:22">
      <c r="A2" s="3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6"/>
      <c r="R2" s="31"/>
      <c r="S2" s="31"/>
      <c r="T2" s="31"/>
      <c r="U2" s="31"/>
      <c r="V2" s="31"/>
    </row>
    <row r="3" spans="1:22">
      <c r="A3" s="3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1"/>
      <c r="S3" s="31"/>
      <c r="T3" s="31"/>
      <c r="U3" s="31"/>
      <c r="V3" s="31"/>
    </row>
    <row r="4" spans="1:22">
      <c r="A4" s="31"/>
      <c r="B4" s="35" t="s">
        <v>135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1"/>
      <c r="S4" s="31"/>
      <c r="T4" s="31"/>
      <c r="U4" s="31"/>
      <c r="V4" s="31"/>
    </row>
    <row r="5" spans="1:22">
      <c r="A5" s="31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1"/>
      <c r="S5" s="31"/>
      <c r="T5" s="31"/>
      <c r="U5" s="31"/>
      <c r="V5" s="31"/>
    </row>
    <row r="6" ht="27.75" customHeight="1" spans="1:22">
      <c r="A6" s="31"/>
      <c r="B6" s="37" t="s">
        <v>1</v>
      </c>
      <c r="C6" s="37" t="s">
        <v>139</v>
      </c>
      <c r="D6" s="37"/>
      <c r="E6" s="37"/>
      <c r="F6" s="37" t="s">
        <v>3</v>
      </c>
      <c r="G6" s="38" t="s">
        <v>4</v>
      </c>
      <c r="H6" s="37" t="s">
        <v>5</v>
      </c>
      <c r="I6" s="37"/>
      <c r="J6" s="37"/>
      <c r="K6" s="37" t="s">
        <v>6</v>
      </c>
      <c r="L6" s="37"/>
      <c r="M6" s="37"/>
      <c r="N6" s="37" t="s">
        <v>7</v>
      </c>
      <c r="O6" s="37"/>
      <c r="P6" s="37"/>
      <c r="Q6" s="66" t="s">
        <v>8</v>
      </c>
      <c r="R6" s="66"/>
      <c r="S6" s="66"/>
      <c r="T6" s="67" t="s">
        <v>9</v>
      </c>
      <c r="U6" s="67"/>
      <c r="V6" s="67"/>
    </row>
    <row r="7" ht="28.5" spans="1:22">
      <c r="A7" s="31"/>
      <c r="B7" s="37"/>
      <c r="C7" s="37" t="s">
        <v>10</v>
      </c>
      <c r="D7" s="37" t="s">
        <v>11</v>
      </c>
      <c r="E7" s="37" t="s">
        <v>12</v>
      </c>
      <c r="F7" s="37"/>
      <c r="G7" s="38"/>
      <c r="H7" s="37" t="s">
        <v>10</v>
      </c>
      <c r="I7" s="37" t="s">
        <v>11</v>
      </c>
      <c r="J7" s="37" t="s">
        <v>12</v>
      </c>
      <c r="K7" s="37" t="s">
        <v>10</v>
      </c>
      <c r="L7" s="37" t="s">
        <v>11</v>
      </c>
      <c r="M7" s="37" t="s">
        <v>12</v>
      </c>
      <c r="N7" s="37" t="s">
        <v>10</v>
      </c>
      <c r="O7" s="37" t="s">
        <v>11</v>
      </c>
      <c r="P7" s="37" t="s">
        <v>12</v>
      </c>
      <c r="Q7" s="37" t="s">
        <v>10</v>
      </c>
      <c r="R7" s="37" t="s">
        <v>11</v>
      </c>
      <c r="S7" s="37" t="s">
        <v>12</v>
      </c>
      <c r="T7" s="37" t="s">
        <v>10</v>
      </c>
      <c r="U7" s="37" t="s">
        <v>11</v>
      </c>
      <c r="V7" s="37" t="s">
        <v>12</v>
      </c>
    </row>
    <row r="8" spans="1:22">
      <c r="A8" s="31"/>
      <c r="B8" s="39" t="s">
        <v>126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ht="18.75" customHeight="1" spans="1:22">
      <c r="A9" s="31"/>
      <c r="B9" s="37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ht="16.5" customHeight="1" spans="1:22">
      <c r="A10" s="31"/>
      <c r="B10" s="40" t="s">
        <v>15</v>
      </c>
      <c r="C10" s="41" t="s">
        <v>16</v>
      </c>
      <c r="D10" s="41" t="s">
        <v>17</v>
      </c>
      <c r="E10" s="41" t="s">
        <v>18</v>
      </c>
      <c r="F10" s="42" t="s">
        <v>19</v>
      </c>
      <c r="G10" s="21">
        <v>2900</v>
      </c>
      <c r="H10" s="43">
        <v>85</v>
      </c>
      <c r="I10" s="43">
        <v>98</v>
      </c>
      <c r="J10" s="43">
        <v>105</v>
      </c>
      <c r="K10" s="43">
        <v>79</v>
      </c>
      <c r="L10" s="43">
        <v>83</v>
      </c>
      <c r="M10" s="43">
        <v>99</v>
      </c>
      <c r="N10" s="21">
        <f t="shared" ref="N10:N20" si="0">H10*G10/1000</f>
        <v>246.5</v>
      </c>
      <c r="O10" s="21">
        <f t="shared" ref="O10:O20" si="1">I10*G10/1000</f>
        <v>284.2</v>
      </c>
      <c r="P10" s="21">
        <f t="shared" ref="P10:P20" si="2">J10*G10/1000</f>
        <v>304.5</v>
      </c>
      <c r="Q10" s="21">
        <f>SUM(N10:N15)</f>
        <v>282.2774</v>
      </c>
      <c r="R10" s="21">
        <f t="shared" ref="R10:S10" si="3">SUM(O10:O15)</f>
        <v>323.7258</v>
      </c>
      <c r="S10" s="21">
        <f t="shared" si="3"/>
        <v>349.8962</v>
      </c>
      <c r="T10" s="21">
        <f>(Q10*1.56)</f>
        <v>440.352744</v>
      </c>
      <c r="U10" s="21">
        <f>(R10*1.56)</f>
        <v>505.012248</v>
      </c>
      <c r="V10" s="21">
        <f>(S10*1.56)</f>
        <v>545.838072</v>
      </c>
    </row>
    <row r="11" spans="1:22">
      <c r="A11" s="31"/>
      <c r="B11" s="40"/>
      <c r="C11" s="41"/>
      <c r="D11" s="41"/>
      <c r="E11" s="41"/>
      <c r="F11" s="44" t="s">
        <v>20</v>
      </c>
      <c r="G11" s="21">
        <v>573</v>
      </c>
      <c r="H11" s="43">
        <v>45</v>
      </c>
      <c r="I11" s="43">
        <v>50</v>
      </c>
      <c r="J11" s="43">
        <v>55</v>
      </c>
      <c r="K11" s="43">
        <v>45</v>
      </c>
      <c r="L11" s="43">
        <v>50</v>
      </c>
      <c r="M11" s="43">
        <v>55</v>
      </c>
      <c r="N11" s="21">
        <f t="shared" si="0"/>
        <v>25.785</v>
      </c>
      <c r="O11" s="21">
        <f t="shared" si="1"/>
        <v>28.65</v>
      </c>
      <c r="P11" s="21">
        <f t="shared" si="2"/>
        <v>31.515</v>
      </c>
      <c r="Q11" s="21"/>
      <c r="R11" s="21"/>
      <c r="S11" s="21"/>
      <c r="T11" s="21"/>
      <c r="U11" s="21"/>
      <c r="V11" s="21"/>
    </row>
    <row r="12" spans="1:22">
      <c r="A12" s="31"/>
      <c r="B12" s="40"/>
      <c r="C12" s="41"/>
      <c r="D12" s="41"/>
      <c r="E12" s="41"/>
      <c r="F12" s="44" t="s">
        <v>21</v>
      </c>
      <c r="G12" s="21">
        <v>813</v>
      </c>
      <c r="H12" s="43">
        <v>5</v>
      </c>
      <c r="I12" s="43">
        <v>5</v>
      </c>
      <c r="J12" s="43">
        <v>7</v>
      </c>
      <c r="K12" s="43">
        <v>5</v>
      </c>
      <c r="L12" s="43">
        <v>45</v>
      </c>
      <c r="M12" s="43">
        <v>7</v>
      </c>
      <c r="N12" s="21">
        <f t="shared" si="0"/>
        <v>4.065</v>
      </c>
      <c r="O12" s="21">
        <f t="shared" si="1"/>
        <v>4.065</v>
      </c>
      <c r="P12" s="21">
        <f t="shared" si="2"/>
        <v>5.691</v>
      </c>
      <c r="Q12" s="21"/>
      <c r="R12" s="21"/>
      <c r="S12" s="21"/>
      <c r="T12" s="21"/>
      <c r="U12" s="21"/>
      <c r="V12" s="21"/>
    </row>
    <row r="13" spans="1:22">
      <c r="A13" s="31"/>
      <c r="B13" s="40"/>
      <c r="C13" s="41"/>
      <c r="D13" s="41"/>
      <c r="E13" s="41"/>
      <c r="F13" s="44" t="s">
        <v>22</v>
      </c>
      <c r="G13" s="21">
        <v>131</v>
      </c>
      <c r="H13" s="43">
        <v>30</v>
      </c>
      <c r="I13" s="43">
        <v>34</v>
      </c>
      <c r="J13" s="43">
        <v>40</v>
      </c>
      <c r="K13" s="43">
        <v>26</v>
      </c>
      <c r="L13" s="43">
        <v>29</v>
      </c>
      <c r="M13" s="43">
        <v>33</v>
      </c>
      <c r="N13" s="21">
        <f t="shared" si="0"/>
        <v>3.93</v>
      </c>
      <c r="O13" s="21">
        <f t="shared" si="1"/>
        <v>4.454</v>
      </c>
      <c r="P13" s="21">
        <f t="shared" si="2"/>
        <v>5.24</v>
      </c>
      <c r="Q13" s="21"/>
      <c r="R13" s="21"/>
      <c r="S13" s="21"/>
      <c r="T13" s="21"/>
      <c r="U13" s="21"/>
      <c r="V13" s="21"/>
    </row>
    <row r="14" spans="1:22">
      <c r="A14" s="31"/>
      <c r="B14" s="40"/>
      <c r="C14" s="41"/>
      <c r="D14" s="41"/>
      <c r="E14" s="41"/>
      <c r="F14" s="44" t="s">
        <v>23</v>
      </c>
      <c r="G14" s="21">
        <v>117</v>
      </c>
      <c r="H14" s="43">
        <v>17</v>
      </c>
      <c r="I14" s="43">
        <v>20</v>
      </c>
      <c r="J14" s="43">
        <v>25</v>
      </c>
      <c r="K14" s="43">
        <v>12</v>
      </c>
      <c r="L14" s="43">
        <v>17</v>
      </c>
      <c r="M14" s="43">
        <v>21</v>
      </c>
      <c r="N14" s="21">
        <f t="shared" si="0"/>
        <v>1.989</v>
      </c>
      <c r="O14" s="21">
        <f t="shared" si="1"/>
        <v>2.34</v>
      </c>
      <c r="P14" s="21">
        <f t="shared" si="2"/>
        <v>2.925</v>
      </c>
      <c r="Q14" s="21"/>
      <c r="R14" s="21"/>
      <c r="S14" s="21"/>
      <c r="T14" s="21"/>
      <c r="U14" s="21"/>
      <c r="V14" s="21"/>
    </row>
    <row r="15" ht="15.75" spans="1:22">
      <c r="A15" s="31"/>
      <c r="B15" s="40"/>
      <c r="C15" s="41"/>
      <c r="D15" s="41"/>
      <c r="E15" s="41"/>
      <c r="F15" s="45" t="s">
        <v>24</v>
      </c>
      <c r="G15" s="21">
        <v>84</v>
      </c>
      <c r="H15" s="46">
        <v>0.1</v>
      </c>
      <c r="I15" s="46">
        <v>0.2</v>
      </c>
      <c r="J15" s="46">
        <v>0.3</v>
      </c>
      <c r="K15" s="46">
        <v>0.1</v>
      </c>
      <c r="L15" s="46">
        <v>0.2</v>
      </c>
      <c r="M15" s="46">
        <v>0.3</v>
      </c>
      <c r="N15" s="21">
        <f t="shared" si="0"/>
        <v>0.0084</v>
      </c>
      <c r="O15" s="21">
        <f t="shared" si="1"/>
        <v>0.0168</v>
      </c>
      <c r="P15" s="21">
        <f t="shared" si="2"/>
        <v>0.0252</v>
      </c>
      <c r="Q15" s="21"/>
      <c r="R15" s="21"/>
      <c r="S15" s="21"/>
      <c r="T15" s="21"/>
      <c r="U15" s="21"/>
      <c r="V15" s="21"/>
    </row>
    <row r="16" ht="15.75" spans="1:22">
      <c r="A16" s="31"/>
      <c r="B16" s="47" t="s">
        <v>151</v>
      </c>
      <c r="C16" s="48">
        <v>200</v>
      </c>
      <c r="D16" s="48">
        <v>200</v>
      </c>
      <c r="E16" s="48">
        <v>200</v>
      </c>
      <c r="F16" s="49" t="s">
        <v>92</v>
      </c>
      <c r="G16" s="50">
        <v>5137</v>
      </c>
      <c r="H16" s="48">
        <v>1</v>
      </c>
      <c r="I16" s="48">
        <v>1</v>
      </c>
      <c r="J16" s="48">
        <v>1</v>
      </c>
      <c r="K16" s="48">
        <v>30</v>
      </c>
      <c r="L16" s="48">
        <v>30</v>
      </c>
      <c r="M16" s="48">
        <v>30</v>
      </c>
      <c r="N16" s="21">
        <f t="shared" si="0"/>
        <v>5.137</v>
      </c>
      <c r="O16" s="21">
        <f t="shared" si="1"/>
        <v>5.137</v>
      </c>
      <c r="P16" s="21">
        <f t="shared" si="2"/>
        <v>5.137</v>
      </c>
      <c r="Q16" s="68">
        <f>SUM(N16:N18)</f>
        <v>23.753</v>
      </c>
      <c r="R16" s="68">
        <f>SUM(O16:O18)</f>
        <v>23.753</v>
      </c>
      <c r="S16" s="68">
        <f>SUM(P16:P18)</f>
        <v>23.753</v>
      </c>
      <c r="T16" s="69">
        <f>Q16*1.56</f>
        <v>37.05468</v>
      </c>
      <c r="U16" s="69">
        <f>R16*1.56</f>
        <v>37.05468</v>
      </c>
      <c r="V16" s="21">
        <f>(S16*1.56)</f>
        <v>37.05468</v>
      </c>
    </row>
    <row r="17" ht="15.75" spans="1:22">
      <c r="A17" s="31"/>
      <c r="B17" s="47"/>
      <c r="C17" s="48"/>
      <c r="D17" s="48"/>
      <c r="E17" s="48"/>
      <c r="F17" s="49" t="s">
        <v>73</v>
      </c>
      <c r="G17" s="50">
        <v>494</v>
      </c>
      <c r="H17" s="48">
        <v>35</v>
      </c>
      <c r="I17" s="48">
        <v>35</v>
      </c>
      <c r="J17" s="48">
        <v>35</v>
      </c>
      <c r="K17" s="48">
        <v>30</v>
      </c>
      <c r="L17" s="48">
        <v>30</v>
      </c>
      <c r="M17" s="48">
        <v>30</v>
      </c>
      <c r="N17" s="21">
        <f t="shared" si="0"/>
        <v>17.29</v>
      </c>
      <c r="O17" s="21">
        <f t="shared" si="1"/>
        <v>17.29</v>
      </c>
      <c r="P17" s="21">
        <f t="shared" si="2"/>
        <v>17.29</v>
      </c>
      <c r="Q17" s="68"/>
      <c r="R17" s="68"/>
      <c r="S17" s="68"/>
      <c r="T17" s="69"/>
      <c r="U17" s="69"/>
      <c r="V17" s="21"/>
    </row>
    <row r="18" ht="15.75" spans="1:22">
      <c r="A18" s="31"/>
      <c r="B18" s="47"/>
      <c r="C18" s="48"/>
      <c r="D18" s="48"/>
      <c r="E18" s="48"/>
      <c r="F18" s="45" t="s">
        <v>28</v>
      </c>
      <c r="G18" s="50">
        <v>442</v>
      </c>
      <c r="H18" s="51">
        <v>3</v>
      </c>
      <c r="I18" s="51">
        <v>3</v>
      </c>
      <c r="J18" s="51">
        <v>3</v>
      </c>
      <c r="K18" s="51">
        <v>3</v>
      </c>
      <c r="L18" s="51">
        <v>3</v>
      </c>
      <c r="M18" s="51">
        <v>3</v>
      </c>
      <c r="N18" s="21">
        <f t="shared" si="0"/>
        <v>1.326</v>
      </c>
      <c r="O18" s="21">
        <f t="shared" si="1"/>
        <v>1.326</v>
      </c>
      <c r="P18" s="21">
        <f t="shared" si="2"/>
        <v>1.326</v>
      </c>
      <c r="Q18" s="68"/>
      <c r="R18" s="68"/>
      <c r="S18" s="68"/>
      <c r="T18" s="69"/>
      <c r="U18" s="69"/>
      <c r="V18" s="21"/>
    </row>
    <row r="19" ht="15.75" spans="1:22">
      <c r="A19" s="31"/>
      <c r="B19" s="52" t="s">
        <v>120</v>
      </c>
      <c r="C19" s="53">
        <v>120</v>
      </c>
      <c r="D19" s="53">
        <v>120</v>
      </c>
      <c r="E19" s="53">
        <v>120</v>
      </c>
      <c r="F19" s="45" t="s">
        <v>30</v>
      </c>
      <c r="G19" s="21">
        <v>768</v>
      </c>
      <c r="H19" s="43">
        <v>150</v>
      </c>
      <c r="I19" s="43">
        <v>150</v>
      </c>
      <c r="J19" s="43">
        <v>150</v>
      </c>
      <c r="K19" s="43">
        <v>120</v>
      </c>
      <c r="L19" s="43">
        <v>120</v>
      </c>
      <c r="M19" s="43">
        <v>120</v>
      </c>
      <c r="N19" s="21">
        <f t="shared" si="0"/>
        <v>115.2</v>
      </c>
      <c r="O19" s="21">
        <f t="shared" si="1"/>
        <v>115.2</v>
      </c>
      <c r="P19" s="21">
        <f t="shared" si="2"/>
        <v>115.2</v>
      </c>
      <c r="Q19" s="17">
        <f>SUM(N19)</f>
        <v>115.2</v>
      </c>
      <c r="R19" s="17">
        <f t="shared" ref="R19:S20" si="4">SUM(O19)</f>
        <v>115.2</v>
      </c>
      <c r="S19" s="17">
        <f t="shared" si="4"/>
        <v>115.2</v>
      </c>
      <c r="T19" s="70">
        <f>(Q19*1.56)</f>
        <v>179.712</v>
      </c>
      <c r="U19" s="70">
        <f>(R19*1.56)</f>
        <v>179.712</v>
      </c>
      <c r="V19" s="70">
        <f>(S19*1.56)</f>
        <v>179.712</v>
      </c>
    </row>
    <row r="20" spans="1:22">
      <c r="A20" s="31"/>
      <c r="B20" s="54" t="s">
        <v>31</v>
      </c>
      <c r="C20" s="53">
        <v>30</v>
      </c>
      <c r="D20" s="53">
        <v>50</v>
      </c>
      <c r="E20" s="53">
        <v>50</v>
      </c>
      <c r="F20" s="54" t="s">
        <v>49</v>
      </c>
      <c r="G20" s="21">
        <v>455</v>
      </c>
      <c r="H20" s="43">
        <v>30</v>
      </c>
      <c r="I20" s="43">
        <v>50</v>
      </c>
      <c r="J20" s="43">
        <v>50</v>
      </c>
      <c r="K20" s="43">
        <v>30</v>
      </c>
      <c r="L20" s="43">
        <v>50</v>
      </c>
      <c r="M20" s="43">
        <v>50</v>
      </c>
      <c r="N20" s="21">
        <f t="shared" si="0"/>
        <v>13.65</v>
      </c>
      <c r="O20" s="21">
        <f t="shared" si="1"/>
        <v>22.75</v>
      </c>
      <c r="P20" s="21">
        <f t="shared" si="2"/>
        <v>22.75</v>
      </c>
      <c r="Q20" s="21">
        <f>SUM(N20)</f>
        <v>13.65</v>
      </c>
      <c r="R20" s="21">
        <f t="shared" si="4"/>
        <v>22.75</v>
      </c>
      <c r="S20" s="21">
        <f t="shared" si="4"/>
        <v>22.75</v>
      </c>
      <c r="T20" s="21">
        <f>(Q20*1.56)</f>
        <v>21.294</v>
      </c>
      <c r="U20" s="21">
        <f>(R20*1.56)</f>
        <v>35.49</v>
      </c>
      <c r="V20" s="21">
        <f>(S20*1.56)</f>
        <v>35.49</v>
      </c>
    </row>
    <row r="21" spans="1:22">
      <c r="A21" s="31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71">
        <f t="shared" ref="Q21:V21" si="5">SUM(Q10:Q20)</f>
        <v>434.8804</v>
      </c>
      <c r="R21" s="71">
        <f t="shared" si="5"/>
        <v>485.4288</v>
      </c>
      <c r="S21" s="71">
        <f t="shared" si="5"/>
        <v>511.5992</v>
      </c>
      <c r="T21" s="72">
        <f t="shared" si="5"/>
        <v>678.413424</v>
      </c>
      <c r="U21" s="72">
        <f t="shared" si="5"/>
        <v>757.268928</v>
      </c>
      <c r="V21" s="72">
        <f t="shared" si="5"/>
        <v>798.094752</v>
      </c>
    </row>
    <row r="22" spans="1:22">
      <c r="A22" s="31"/>
      <c r="B22" s="37" t="s">
        <v>33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>
      <c r="A23" s="31"/>
      <c r="B23" s="40" t="s">
        <v>123</v>
      </c>
      <c r="C23" s="53">
        <v>60</v>
      </c>
      <c r="D23" s="53">
        <v>80</v>
      </c>
      <c r="E23" s="53">
        <v>100</v>
      </c>
      <c r="F23" s="56" t="s">
        <v>62</v>
      </c>
      <c r="G23" s="21">
        <v>130</v>
      </c>
      <c r="H23" s="43">
        <v>49</v>
      </c>
      <c r="I23" s="43">
        <v>63</v>
      </c>
      <c r="J23" s="43">
        <v>70</v>
      </c>
      <c r="K23" s="43">
        <v>35</v>
      </c>
      <c r="L23" s="43">
        <v>45</v>
      </c>
      <c r="M23" s="43">
        <v>50</v>
      </c>
      <c r="N23" s="21">
        <f t="shared" ref="N23:N43" si="6">H23*G23/1000</f>
        <v>6.37</v>
      </c>
      <c r="O23" s="21">
        <f t="shared" ref="O23:O43" si="7">I23*G23/1000</f>
        <v>8.19</v>
      </c>
      <c r="P23" s="21">
        <f t="shared" ref="P23:P43" si="8">J23*G23/1000</f>
        <v>9.1</v>
      </c>
      <c r="Q23" s="21">
        <f>SUM(N23:N27)</f>
        <v>28.5094</v>
      </c>
      <c r="R23" s="21">
        <f t="shared" ref="R23:S23" si="9">SUM(O23:O27)</f>
        <v>36.1299</v>
      </c>
      <c r="S23" s="21">
        <f t="shared" si="9"/>
        <v>40.1434</v>
      </c>
      <c r="T23" s="58">
        <f>Q23*1.56</f>
        <v>44.474664</v>
      </c>
      <c r="U23" s="58">
        <f>R23*1</f>
        <v>36.1299</v>
      </c>
      <c r="V23" s="58">
        <f>S23*1.56</f>
        <v>62.623704</v>
      </c>
    </row>
    <row r="24" spans="1:22">
      <c r="A24" s="31"/>
      <c r="B24" s="40"/>
      <c r="C24" s="53"/>
      <c r="D24" s="53"/>
      <c r="E24" s="53"/>
      <c r="F24" s="57" t="s">
        <v>44</v>
      </c>
      <c r="G24" s="58">
        <v>131</v>
      </c>
      <c r="H24" s="53">
        <v>21</v>
      </c>
      <c r="I24" s="53">
        <v>27</v>
      </c>
      <c r="J24" s="46">
        <v>30</v>
      </c>
      <c r="K24" s="53">
        <v>16</v>
      </c>
      <c r="L24" s="53">
        <v>21</v>
      </c>
      <c r="M24" s="43">
        <v>23</v>
      </c>
      <c r="N24" s="21">
        <f t="shared" si="6"/>
        <v>2.751</v>
      </c>
      <c r="O24" s="21">
        <f t="shared" si="7"/>
        <v>3.537</v>
      </c>
      <c r="P24" s="21">
        <f t="shared" si="8"/>
        <v>3.93</v>
      </c>
      <c r="Q24" s="21"/>
      <c r="R24" s="21"/>
      <c r="S24" s="21"/>
      <c r="T24" s="58"/>
      <c r="U24" s="58"/>
      <c r="V24" s="58"/>
    </row>
    <row r="25" spans="1:22">
      <c r="A25" s="31"/>
      <c r="B25" s="40"/>
      <c r="C25" s="53"/>
      <c r="D25" s="53"/>
      <c r="E25" s="53"/>
      <c r="F25" s="44" t="s">
        <v>63</v>
      </c>
      <c r="G25" s="21">
        <v>768</v>
      </c>
      <c r="H25" s="53">
        <v>21</v>
      </c>
      <c r="I25" s="53">
        <v>27</v>
      </c>
      <c r="J25" s="46">
        <v>30</v>
      </c>
      <c r="K25" s="53">
        <v>15</v>
      </c>
      <c r="L25" s="53">
        <v>19</v>
      </c>
      <c r="M25" s="43">
        <v>21</v>
      </c>
      <c r="N25" s="21">
        <f t="shared" si="6"/>
        <v>16.128</v>
      </c>
      <c r="O25" s="21">
        <f t="shared" si="7"/>
        <v>20.736</v>
      </c>
      <c r="P25" s="21">
        <f t="shared" si="8"/>
        <v>23.04</v>
      </c>
      <c r="Q25" s="21"/>
      <c r="R25" s="21"/>
      <c r="S25" s="21"/>
      <c r="T25" s="58"/>
      <c r="U25" s="58"/>
      <c r="V25" s="58"/>
    </row>
    <row r="26" spans="1:22">
      <c r="A26" s="31"/>
      <c r="B26" s="40"/>
      <c r="C26" s="53"/>
      <c r="D26" s="53"/>
      <c r="E26" s="53"/>
      <c r="F26" s="44" t="s">
        <v>21</v>
      </c>
      <c r="G26" s="21">
        <v>813</v>
      </c>
      <c r="H26" s="46">
        <v>4</v>
      </c>
      <c r="I26" s="46">
        <v>4.5</v>
      </c>
      <c r="J26" s="46">
        <v>5</v>
      </c>
      <c r="K26" s="46">
        <v>4</v>
      </c>
      <c r="L26" s="46">
        <v>4.5</v>
      </c>
      <c r="M26" s="46">
        <v>5</v>
      </c>
      <c r="N26" s="21">
        <f t="shared" si="6"/>
        <v>3.252</v>
      </c>
      <c r="O26" s="21">
        <f t="shared" si="7"/>
        <v>3.6585</v>
      </c>
      <c r="P26" s="21">
        <f t="shared" si="8"/>
        <v>4.065</v>
      </c>
      <c r="Q26" s="21"/>
      <c r="R26" s="21"/>
      <c r="S26" s="21"/>
      <c r="T26" s="58"/>
      <c r="U26" s="58"/>
      <c r="V26" s="58"/>
    </row>
    <row r="27" ht="15.75" spans="1:22">
      <c r="A27" s="31"/>
      <c r="B27" s="40"/>
      <c r="C27" s="53"/>
      <c r="D27" s="53"/>
      <c r="E27" s="53"/>
      <c r="F27" s="45" t="s">
        <v>24</v>
      </c>
      <c r="G27" s="21">
        <v>84</v>
      </c>
      <c r="H27" s="46">
        <v>0.1</v>
      </c>
      <c r="I27" s="46">
        <v>0.1</v>
      </c>
      <c r="J27" s="46">
        <v>0.1</v>
      </c>
      <c r="K27" s="46">
        <v>0.1</v>
      </c>
      <c r="L27" s="46">
        <v>0.1</v>
      </c>
      <c r="M27" s="46">
        <v>0.1</v>
      </c>
      <c r="N27" s="21">
        <f t="shared" si="6"/>
        <v>0.0084</v>
      </c>
      <c r="O27" s="21">
        <f t="shared" si="7"/>
        <v>0.0084</v>
      </c>
      <c r="P27" s="21">
        <f t="shared" si="8"/>
        <v>0.0084</v>
      </c>
      <c r="Q27" s="21"/>
      <c r="R27" s="21"/>
      <c r="S27" s="21"/>
      <c r="T27" s="58"/>
      <c r="U27" s="58"/>
      <c r="V27" s="58"/>
    </row>
    <row r="28" spans="1:22">
      <c r="A28" s="31"/>
      <c r="B28" s="40" t="s">
        <v>94</v>
      </c>
      <c r="C28" s="53">
        <v>70</v>
      </c>
      <c r="D28" s="53">
        <v>90</v>
      </c>
      <c r="E28" s="53">
        <v>100</v>
      </c>
      <c r="F28" s="56" t="s">
        <v>35</v>
      </c>
      <c r="G28" s="21">
        <v>5700</v>
      </c>
      <c r="H28" s="43">
        <v>60</v>
      </c>
      <c r="I28" s="43">
        <v>70</v>
      </c>
      <c r="J28" s="43">
        <v>85</v>
      </c>
      <c r="K28" s="43">
        <v>57</v>
      </c>
      <c r="L28" s="43">
        <v>67</v>
      </c>
      <c r="M28" s="43">
        <v>79</v>
      </c>
      <c r="N28" s="21">
        <f t="shared" si="6"/>
        <v>342</v>
      </c>
      <c r="O28" s="21">
        <f t="shared" si="7"/>
        <v>399</v>
      </c>
      <c r="P28" s="21">
        <f t="shared" si="8"/>
        <v>484.5</v>
      </c>
      <c r="Q28" s="21">
        <f>SUM(N28:N33)</f>
        <v>349.5304</v>
      </c>
      <c r="R28" s="21">
        <f t="shared" ref="R28:S28" si="10">SUM(O28:O33)</f>
        <v>409.4278</v>
      </c>
      <c r="S28" s="21">
        <f t="shared" si="10"/>
        <v>501.7512</v>
      </c>
      <c r="T28" s="58">
        <f>Q28*1.56</f>
        <v>545.267424</v>
      </c>
      <c r="U28" s="58">
        <f>R28*1.56</f>
        <v>638.707368</v>
      </c>
      <c r="V28" s="58">
        <f>S28*1.56</f>
        <v>782.731872</v>
      </c>
    </row>
    <row r="29" spans="1:22">
      <c r="A29" s="31"/>
      <c r="B29" s="40"/>
      <c r="C29" s="53"/>
      <c r="D29" s="53"/>
      <c r="E29" s="53"/>
      <c r="F29" s="44" t="s">
        <v>20</v>
      </c>
      <c r="G29" s="21">
        <v>573</v>
      </c>
      <c r="H29" s="53">
        <v>5</v>
      </c>
      <c r="I29" s="53">
        <v>8</v>
      </c>
      <c r="J29" s="43">
        <v>17</v>
      </c>
      <c r="K29" s="43">
        <v>5</v>
      </c>
      <c r="L29" s="43">
        <v>8</v>
      </c>
      <c r="M29" s="43">
        <v>17</v>
      </c>
      <c r="N29" s="21">
        <f t="shared" si="6"/>
        <v>2.865</v>
      </c>
      <c r="O29" s="21">
        <f t="shared" si="7"/>
        <v>4.584</v>
      </c>
      <c r="P29" s="21">
        <f t="shared" si="8"/>
        <v>9.741</v>
      </c>
      <c r="Q29" s="21"/>
      <c r="R29" s="21"/>
      <c r="S29" s="21"/>
      <c r="T29" s="58"/>
      <c r="U29" s="58"/>
      <c r="V29" s="58"/>
    </row>
    <row r="30" spans="1:22">
      <c r="A30" s="31"/>
      <c r="B30" s="40"/>
      <c r="C30" s="53"/>
      <c r="D30" s="53"/>
      <c r="E30" s="53"/>
      <c r="F30" s="44" t="s">
        <v>52</v>
      </c>
      <c r="G30" s="21">
        <v>117</v>
      </c>
      <c r="H30" s="53">
        <v>10</v>
      </c>
      <c r="I30" s="53">
        <v>20</v>
      </c>
      <c r="J30" s="43">
        <v>28</v>
      </c>
      <c r="K30" s="43">
        <v>8</v>
      </c>
      <c r="L30" s="43">
        <v>18</v>
      </c>
      <c r="M30" s="43">
        <v>27</v>
      </c>
      <c r="N30" s="21">
        <f t="shared" si="6"/>
        <v>1.17</v>
      </c>
      <c r="O30" s="21">
        <f t="shared" si="7"/>
        <v>2.34</v>
      </c>
      <c r="P30" s="21">
        <f t="shared" si="8"/>
        <v>3.276</v>
      </c>
      <c r="Q30" s="21"/>
      <c r="R30" s="21"/>
      <c r="S30" s="21"/>
      <c r="T30" s="58"/>
      <c r="U30" s="58"/>
      <c r="V30" s="58"/>
    </row>
    <row r="31" spans="1:22">
      <c r="A31" s="31"/>
      <c r="B31" s="40"/>
      <c r="C31" s="53"/>
      <c r="D31" s="53"/>
      <c r="E31" s="53"/>
      <c r="F31" s="44" t="s">
        <v>72</v>
      </c>
      <c r="G31" s="21">
        <v>553</v>
      </c>
      <c r="H31" s="53">
        <v>5</v>
      </c>
      <c r="I31" s="53">
        <v>5</v>
      </c>
      <c r="J31" s="43">
        <v>5</v>
      </c>
      <c r="K31" s="43">
        <v>5</v>
      </c>
      <c r="L31" s="43">
        <v>5</v>
      </c>
      <c r="M31" s="43">
        <v>5</v>
      </c>
      <c r="N31" s="21">
        <f t="shared" si="6"/>
        <v>2.765</v>
      </c>
      <c r="O31" s="21">
        <f t="shared" si="7"/>
        <v>2.765</v>
      </c>
      <c r="P31" s="21">
        <f t="shared" si="8"/>
        <v>2.765</v>
      </c>
      <c r="Q31" s="21"/>
      <c r="R31" s="21"/>
      <c r="S31" s="21"/>
      <c r="T31" s="58"/>
      <c r="U31" s="58"/>
      <c r="V31" s="58"/>
    </row>
    <row r="32" spans="1:22">
      <c r="A32" s="31"/>
      <c r="B32" s="40"/>
      <c r="C32" s="53"/>
      <c r="D32" s="53"/>
      <c r="E32" s="53"/>
      <c r="F32" s="40" t="s">
        <v>69</v>
      </c>
      <c r="G32" s="21">
        <v>361</v>
      </c>
      <c r="H32" s="53">
        <v>2</v>
      </c>
      <c r="I32" s="53">
        <v>2</v>
      </c>
      <c r="J32" s="43">
        <v>4</v>
      </c>
      <c r="K32" s="53">
        <v>2</v>
      </c>
      <c r="L32" s="43">
        <v>2</v>
      </c>
      <c r="M32" s="43">
        <v>4</v>
      </c>
      <c r="N32" s="21">
        <f t="shared" si="6"/>
        <v>0.722</v>
      </c>
      <c r="O32" s="21">
        <f t="shared" si="7"/>
        <v>0.722</v>
      </c>
      <c r="P32" s="21">
        <f t="shared" si="8"/>
        <v>1.444</v>
      </c>
      <c r="Q32" s="21"/>
      <c r="R32" s="21"/>
      <c r="S32" s="21"/>
      <c r="T32" s="58"/>
      <c r="U32" s="58"/>
      <c r="V32" s="58"/>
    </row>
    <row r="33" ht="15.75" spans="1:22">
      <c r="A33" s="31"/>
      <c r="B33" s="40"/>
      <c r="C33" s="53"/>
      <c r="D33" s="53"/>
      <c r="E33" s="53"/>
      <c r="F33" s="45" t="s">
        <v>24</v>
      </c>
      <c r="G33" s="59">
        <v>84</v>
      </c>
      <c r="H33" s="46">
        <v>0.1</v>
      </c>
      <c r="I33" s="46">
        <v>0.2</v>
      </c>
      <c r="J33" s="46">
        <v>0.3</v>
      </c>
      <c r="K33" s="46">
        <v>0.1</v>
      </c>
      <c r="L33" s="46">
        <v>0.2</v>
      </c>
      <c r="M33" s="46">
        <v>0.3</v>
      </c>
      <c r="N33" s="21">
        <f t="shared" si="6"/>
        <v>0.0084</v>
      </c>
      <c r="O33" s="21">
        <f t="shared" si="7"/>
        <v>0.0168</v>
      </c>
      <c r="P33" s="21">
        <f t="shared" si="8"/>
        <v>0.0252</v>
      </c>
      <c r="Q33" s="21"/>
      <c r="R33" s="21"/>
      <c r="S33" s="21"/>
      <c r="T33" s="58"/>
      <c r="U33" s="58"/>
      <c r="V33" s="58"/>
    </row>
    <row r="34" ht="15.75" spans="1:22">
      <c r="A34" s="31"/>
      <c r="B34" s="40" t="s">
        <v>38</v>
      </c>
      <c r="C34" s="53">
        <v>20</v>
      </c>
      <c r="D34" s="53">
        <v>20</v>
      </c>
      <c r="E34" s="53">
        <v>20</v>
      </c>
      <c r="F34" s="45" t="s">
        <v>39</v>
      </c>
      <c r="G34" s="21">
        <v>1785</v>
      </c>
      <c r="H34" s="43">
        <v>10</v>
      </c>
      <c r="I34" s="43">
        <v>10</v>
      </c>
      <c r="J34" s="43">
        <v>10</v>
      </c>
      <c r="K34" s="43">
        <v>10</v>
      </c>
      <c r="L34" s="43">
        <v>10</v>
      </c>
      <c r="M34" s="43">
        <v>10</v>
      </c>
      <c r="N34" s="21">
        <f t="shared" si="6"/>
        <v>17.85</v>
      </c>
      <c r="O34" s="21">
        <f t="shared" si="7"/>
        <v>17.85</v>
      </c>
      <c r="P34" s="21">
        <f t="shared" si="8"/>
        <v>17.85</v>
      </c>
      <c r="Q34" s="21">
        <f>SUM(N34:N36)</f>
        <v>26.862</v>
      </c>
      <c r="R34" s="21">
        <f t="shared" ref="R34:S34" si="11">SUM(O34:O36)</f>
        <v>26.862</v>
      </c>
      <c r="S34" s="21">
        <f t="shared" si="11"/>
        <v>26.862</v>
      </c>
      <c r="T34" s="70">
        <f>(Q34*1.56)</f>
        <v>41.90472</v>
      </c>
      <c r="U34" s="70">
        <f>(R34*1.56)</f>
        <v>41.90472</v>
      </c>
      <c r="V34" s="70">
        <f>(S34*1.56)</f>
        <v>41.90472</v>
      </c>
    </row>
    <row r="35" ht="15.75" spans="1:22">
      <c r="A35" s="31"/>
      <c r="B35" s="40"/>
      <c r="C35" s="53"/>
      <c r="D35" s="53"/>
      <c r="E35" s="53"/>
      <c r="F35" s="45" t="s">
        <v>95</v>
      </c>
      <c r="G35" s="21">
        <v>361</v>
      </c>
      <c r="H35" s="43">
        <v>2</v>
      </c>
      <c r="I35" s="43">
        <v>2</v>
      </c>
      <c r="J35" s="43">
        <v>2</v>
      </c>
      <c r="K35" s="43">
        <v>2</v>
      </c>
      <c r="L35" s="43">
        <v>2</v>
      </c>
      <c r="M35" s="43">
        <v>2</v>
      </c>
      <c r="N35" s="21">
        <f t="shared" si="6"/>
        <v>0.722</v>
      </c>
      <c r="O35" s="21">
        <f t="shared" si="7"/>
        <v>0.722</v>
      </c>
      <c r="P35" s="21">
        <f t="shared" si="8"/>
        <v>0.722</v>
      </c>
      <c r="Q35" s="21"/>
      <c r="R35" s="21"/>
      <c r="S35" s="21"/>
      <c r="T35" s="70"/>
      <c r="U35" s="70"/>
      <c r="V35" s="70"/>
    </row>
    <row r="36" ht="15.75" spans="1:22">
      <c r="A36" s="31"/>
      <c r="B36" s="40"/>
      <c r="C36" s="53"/>
      <c r="D36" s="53"/>
      <c r="E36" s="53"/>
      <c r="F36" s="45" t="s">
        <v>41</v>
      </c>
      <c r="G36" s="21">
        <v>4145</v>
      </c>
      <c r="H36" s="43">
        <v>2</v>
      </c>
      <c r="I36" s="43">
        <v>2</v>
      </c>
      <c r="J36" s="43">
        <v>2</v>
      </c>
      <c r="K36" s="43">
        <v>2</v>
      </c>
      <c r="L36" s="43">
        <v>2</v>
      </c>
      <c r="M36" s="43">
        <v>2</v>
      </c>
      <c r="N36" s="21">
        <f t="shared" si="6"/>
        <v>8.29</v>
      </c>
      <c r="O36" s="21">
        <f t="shared" si="7"/>
        <v>8.29</v>
      </c>
      <c r="P36" s="21">
        <f t="shared" si="8"/>
        <v>8.29</v>
      </c>
      <c r="Q36" s="21"/>
      <c r="R36" s="21"/>
      <c r="S36" s="21"/>
      <c r="T36" s="70"/>
      <c r="U36" s="70"/>
      <c r="V36" s="70"/>
    </row>
    <row r="37" ht="15.75" spans="1:22">
      <c r="A37" s="31"/>
      <c r="B37" s="40" t="s">
        <v>128</v>
      </c>
      <c r="C37" s="55">
        <v>130</v>
      </c>
      <c r="D37" s="55">
        <v>150</v>
      </c>
      <c r="E37" s="55">
        <v>180</v>
      </c>
      <c r="F37" s="45" t="s">
        <v>43</v>
      </c>
      <c r="G37" s="21">
        <v>147</v>
      </c>
      <c r="H37" s="51">
        <v>156</v>
      </c>
      <c r="I37" s="51">
        <v>180</v>
      </c>
      <c r="J37" s="51">
        <v>204</v>
      </c>
      <c r="K37" s="48">
        <v>117</v>
      </c>
      <c r="L37" s="48">
        <v>135</v>
      </c>
      <c r="M37" s="48">
        <v>153</v>
      </c>
      <c r="N37" s="21">
        <f t="shared" si="6"/>
        <v>22.932</v>
      </c>
      <c r="O37" s="21">
        <f t="shared" si="7"/>
        <v>26.46</v>
      </c>
      <c r="P37" s="21">
        <f t="shared" si="8"/>
        <v>29.988</v>
      </c>
      <c r="Q37" s="21">
        <f>SUM(N37:N40)</f>
        <v>75.8604</v>
      </c>
      <c r="R37" s="21">
        <f>SUM(O37:O40)</f>
        <v>67.0468</v>
      </c>
      <c r="S37" s="21">
        <f>SUM(P37:P40)</f>
        <v>75.5232</v>
      </c>
      <c r="T37" s="58">
        <f>Q37*1.56</f>
        <v>118.342224</v>
      </c>
      <c r="U37" s="58">
        <f>R37*1.56</f>
        <v>104.593008</v>
      </c>
      <c r="V37" s="58">
        <f>S37*1.56</f>
        <v>117.816192</v>
      </c>
    </row>
    <row r="38" spans="1:22">
      <c r="A38" s="31"/>
      <c r="B38" s="40"/>
      <c r="C38" s="55"/>
      <c r="D38" s="55"/>
      <c r="E38" s="55"/>
      <c r="F38" s="44" t="s">
        <v>45</v>
      </c>
      <c r="G38" s="21">
        <v>494</v>
      </c>
      <c r="H38" s="43">
        <v>40</v>
      </c>
      <c r="I38" s="43">
        <v>15</v>
      </c>
      <c r="J38" s="43">
        <v>25</v>
      </c>
      <c r="K38" s="43">
        <v>40</v>
      </c>
      <c r="L38" s="64">
        <v>15</v>
      </c>
      <c r="M38" s="64">
        <v>25</v>
      </c>
      <c r="N38" s="21">
        <f t="shared" si="6"/>
        <v>19.76</v>
      </c>
      <c r="O38" s="21">
        <f t="shared" si="7"/>
        <v>7.41</v>
      </c>
      <c r="P38" s="21">
        <f t="shared" si="8"/>
        <v>12.35</v>
      </c>
      <c r="Q38" s="21"/>
      <c r="R38" s="21"/>
      <c r="S38" s="21"/>
      <c r="T38" s="58"/>
      <c r="U38" s="58"/>
      <c r="V38" s="58"/>
    </row>
    <row r="39" spans="1:22">
      <c r="A39" s="31"/>
      <c r="B39" s="40"/>
      <c r="C39" s="55"/>
      <c r="D39" s="55"/>
      <c r="E39" s="55"/>
      <c r="F39" s="44" t="s">
        <v>41</v>
      </c>
      <c r="G39" s="21">
        <v>4145</v>
      </c>
      <c r="H39" s="43">
        <v>8</v>
      </c>
      <c r="I39" s="43">
        <v>8</v>
      </c>
      <c r="J39" s="43">
        <v>8</v>
      </c>
      <c r="K39" s="43">
        <v>8</v>
      </c>
      <c r="L39" s="64">
        <v>8</v>
      </c>
      <c r="M39" s="64">
        <v>8</v>
      </c>
      <c r="N39" s="21">
        <f t="shared" si="6"/>
        <v>33.16</v>
      </c>
      <c r="O39" s="21">
        <f t="shared" si="7"/>
        <v>33.16</v>
      </c>
      <c r="P39" s="21">
        <f t="shared" si="8"/>
        <v>33.16</v>
      </c>
      <c r="Q39" s="21"/>
      <c r="R39" s="21"/>
      <c r="S39" s="21"/>
      <c r="T39" s="58"/>
      <c r="U39" s="58"/>
      <c r="V39" s="58"/>
    </row>
    <row r="40" ht="15.75" spans="1:22">
      <c r="A40" s="31"/>
      <c r="B40" s="40"/>
      <c r="C40" s="55"/>
      <c r="D40" s="55"/>
      <c r="E40" s="55"/>
      <c r="F40" s="45" t="s">
        <v>24</v>
      </c>
      <c r="G40" s="21">
        <v>84</v>
      </c>
      <c r="H40" s="46">
        <v>0.1</v>
      </c>
      <c r="I40" s="46">
        <v>0.2</v>
      </c>
      <c r="J40" s="46">
        <v>0.3</v>
      </c>
      <c r="K40" s="46">
        <v>0</v>
      </c>
      <c r="L40" s="65">
        <v>0.2</v>
      </c>
      <c r="M40" s="65">
        <v>0.3</v>
      </c>
      <c r="N40" s="21">
        <f t="shared" si="6"/>
        <v>0.0084</v>
      </c>
      <c r="O40" s="21">
        <f t="shared" si="7"/>
        <v>0.0168</v>
      </c>
      <c r="P40" s="21">
        <f t="shared" si="8"/>
        <v>0.0252</v>
      </c>
      <c r="Q40" s="21"/>
      <c r="R40" s="21"/>
      <c r="S40" s="21"/>
      <c r="T40" s="58"/>
      <c r="U40" s="58"/>
      <c r="V40" s="58"/>
    </row>
    <row r="41" spans="1:22">
      <c r="A41" s="31"/>
      <c r="B41" s="40" t="s">
        <v>76</v>
      </c>
      <c r="C41" s="53">
        <v>200</v>
      </c>
      <c r="D41" s="53">
        <v>200</v>
      </c>
      <c r="E41" s="53">
        <v>200</v>
      </c>
      <c r="F41" s="60" t="s">
        <v>77</v>
      </c>
      <c r="G41" s="21">
        <v>800</v>
      </c>
      <c r="H41" s="53">
        <v>20</v>
      </c>
      <c r="I41" s="53">
        <v>20</v>
      </c>
      <c r="J41" s="53">
        <v>20</v>
      </c>
      <c r="K41" s="53">
        <v>20</v>
      </c>
      <c r="L41" s="53">
        <v>20</v>
      </c>
      <c r="M41" s="53">
        <v>20</v>
      </c>
      <c r="N41" s="21">
        <f t="shared" si="6"/>
        <v>16</v>
      </c>
      <c r="O41" s="21">
        <f t="shared" si="7"/>
        <v>16</v>
      </c>
      <c r="P41" s="21">
        <f t="shared" si="8"/>
        <v>16</v>
      </c>
      <c r="Q41" s="21">
        <f>SUM(N41:N42)</f>
        <v>17.326</v>
      </c>
      <c r="R41" s="21">
        <f t="shared" ref="R41:S41" si="12">SUM(O41:O42)</f>
        <v>17.326</v>
      </c>
      <c r="S41" s="21">
        <f t="shared" si="12"/>
        <v>17.326</v>
      </c>
      <c r="T41" s="21">
        <f>Q41*1.56</f>
        <v>27.02856</v>
      </c>
      <c r="U41" s="21">
        <f>R41*1.56</f>
        <v>27.02856</v>
      </c>
      <c r="V41" s="21">
        <f>S41*1.56</f>
        <v>27.02856</v>
      </c>
    </row>
    <row r="42" spans="1:22">
      <c r="A42" s="31"/>
      <c r="B42" s="40"/>
      <c r="C42" s="53"/>
      <c r="D42" s="53"/>
      <c r="E42" s="53"/>
      <c r="F42" s="61" t="s">
        <v>48</v>
      </c>
      <c r="G42" s="21">
        <v>442</v>
      </c>
      <c r="H42" s="43">
        <v>3</v>
      </c>
      <c r="I42" s="43">
        <v>3</v>
      </c>
      <c r="J42" s="43">
        <v>3</v>
      </c>
      <c r="K42" s="43">
        <v>3</v>
      </c>
      <c r="L42" s="43">
        <v>3</v>
      </c>
      <c r="M42" s="43">
        <v>3</v>
      </c>
      <c r="N42" s="21">
        <f t="shared" si="6"/>
        <v>1.326</v>
      </c>
      <c r="O42" s="21">
        <f t="shared" si="7"/>
        <v>1.326</v>
      </c>
      <c r="P42" s="21">
        <f t="shared" si="8"/>
        <v>1.326</v>
      </c>
      <c r="Q42" s="21"/>
      <c r="R42" s="21"/>
      <c r="S42" s="21"/>
      <c r="T42" s="21"/>
      <c r="U42" s="21"/>
      <c r="V42" s="21"/>
    </row>
    <row r="43" spans="1:22">
      <c r="A43" s="31"/>
      <c r="B43" s="54" t="s">
        <v>31</v>
      </c>
      <c r="C43" s="59">
        <v>30</v>
      </c>
      <c r="D43" s="59">
        <v>50</v>
      </c>
      <c r="E43" s="59">
        <v>50</v>
      </c>
      <c r="F43" s="54" t="s">
        <v>49</v>
      </c>
      <c r="G43" s="53">
        <v>455</v>
      </c>
      <c r="H43" s="43">
        <v>30</v>
      </c>
      <c r="I43" s="43">
        <v>50</v>
      </c>
      <c r="J43" s="43">
        <v>50</v>
      </c>
      <c r="K43" s="43">
        <v>30</v>
      </c>
      <c r="L43" s="43">
        <v>50</v>
      </c>
      <c r="M43" s="43">
        <v>50</v>
      </c>
      <c r="N43" s="21">
        <f t="shared" si="6"/>
        <v>13.65</v>
      </c>
      <c r="O43" s="21">
        <f t="shared" si="7"/>
        <v>22.75</v>
      </c>
      <c r="P43" s="21">
        <f t="shared" si="8"/>
        <v>22.75</v>
      </c>
      <c r="Q43" s="21">
        <f>SUM(N43)</f>
        <v>13.65</v>
      </c>
      <c r="R43" s="21">
        <f t="shared" ref="R43:S43" si="13">SUM(O43)</f>
        <v>22.75</v>
      </c>
      <c r="S43" s="21">
        <f t="shared" si="13"/>
        <v>22.75</v>
      </c>
      <c r="T43" s="53">
        <f>(Q43*1.56)</f>
        <v>21.294</v>
      </c>
      <c r="U43" s="53">
        <f>R43*1.56</f>
        <v>35.49</v>
      </c>
      <c r="V43" s="53">
        <f>S43*1.56</f>
        <v>35.49</v>
      </c>
    </row>
    <row r="44" spans="1:22">
      <c r="A44" s="31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3">
        <f t="shared" ref="Q44:V44" si="14">SUM(Q28:Q43)</f>
        <v>483.2288</v>
      </c>
      <c r="R44" s="21">
        <f t="shared" si="14"/>
        <v>543.4126</v>
      </c>
      <c r="S44" s="21">
        <f t="shared" si="14"/>
        <v>644.2124</v>
      </c>
      <c r="T44" s="21">
        <f t="shared" si="14"/>
        <v>753.836928</v>
      </c>
      <c r="U44" s="21">
        <f t="shared" si="14"/>
        <v>847.723656</v>
      </c>
      <c r="V44" s="21">
        <f t="shared" si="14"/>
        <v>1004.971344</v>
      </c>
    </row>
    <row r="45" spans="1:22">
      <c r="A45" s="31"/>
      <c r="B45" s="37" t="s">
        <v>50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customHeight="1" spans="1:22">
      <c r="A46" s="31"/>
      <c r="B46" s="40" t="s">
        <v>129</v>
      </c>
      <c r="C46" s="53">
        <v>70</v>
      </c>
      <c r="D46" s="53">
        <v>90</v>
      </c>
      <c r="E46" s="53">
        <v>100</v>
      </c>
      <c r="F46" s="44" t="s">
        <v>19</v>
      </c>
      <c r="G46" s="21">
        <v>2900</v>
      </c>
      <c r="H46" s="43">
        <v>94</v>
      </c>
      <c r="I46" s="43">
        <v>107</v>
      </c>
      <c r="J46" s="43">
        <v>115</v>
      </c>
      <c r="K46" s="43">
        <v>88</v>
      </c>
      <c r="L46" s="43">
        <v>100</v>
      </c>
      <c r="M46" s="43">
        <v>108</v>
      </c>
      <c r="N46" s="21">
        <f t="shared" ref="N46:N60" si="15">H46*G46/1000</f>
        <v>272.6</v>
      </c>
      <c r="O46" s="21">
        <f t="shared" ref="O46:O60" si="16">I46*G46/1000</f>
        <v>310.3</v>
      </c>
      <c r="P46" s="21">
        <f t="shared" ref="P46:P60" si="17">J46*G46/1000</f>
        <v>333.5</v>
      </c>
      <c r="Q46" s="21">
        <f>SUM(N46:N50)</f>
        <v>300.4341</v>
      </c>
      <c r="R46" s="21">
        <f t="shared" ref="R46:S46" si="18">SUM(O46:O50)</f>
        <v>350.7522</v>
      </c>
      <c r="S46" s="21">
        <f t="shared" si="18"/>
        <v>373.9883</v>
      </c>
      <c r="T46" s="58">
        <f>Q46*1.56</f>
        <v>468.677196</v>
      </c>
      <c r="U46" s="58">
        <f>R46*1.56</f>
        <v>547.173432</v>
      </c>
      <c r="V46" s="58">
        <f>S46*1.56</f>
        <v>583.421748</v>
      </c>
    </row>
    <row r="47" customHeight="1" spans="1:22">
      <c r="A47" s="31"/>
      <c r="B47" s="40"/>
      <c r="C47" s="53"/>
      <c r="D47" s="53"/>
      <c r="E47" s="53"/>
      <c r="F47" s="60" t="s">
        <v>41</v>
      </c>
      <c r="G47" s="21">
        <v>4145</v>
      </c>
      <c r="H47" s="43">
        <v>3</v>
      </c>
      <c r="I47" s="43">
        <v>5</v>
      </c>
      <c r="J47" s="43">
        <v>5</v>
      </c>
      <c r="K47" s="43">
        <v>3</v>
      </c>
      <c r="L47" s="43">
        <v>5</v>
      </c>
      <c r="M47" s="43">
        <v>5</v>
      </c>
      <c r="N47" s="21">
        <f t="shared" si="15"/>
        <v>12.435</v>
      </c>
      <c r="O47" s="21">
        <f t="shared" si="16"/>
        <v>20.725</v>
      </c>
      <c r="P47" s="21">
        <f t="shared" si="17"/>
        <v>20.725</v>
      </c>
      <c r="Q47" s="21"/>
      <c r="R47" s="21"/>
      <c r="S47" s="21"/>
      <c r="T47" s="58"/>
      <c r="U47" s="58"/>
      <c r="V47" s="58"/>
    </row>
    <row r="48" spans="1:22">
      <c r="A48" s="31"/>
      <c r="B48" s="40"/>
      <c r="C48" s="53"/>
      <c r="D48" s="53"/>
      <c r="E48" s="53"/>
      <c r="F48" s="44" t="s">
        <v>39</v>
      </c>
      <c r="G48" s="21">
        <v>1785</v>
      </c>
      <c r="H48" s="43">
        <v>8</v>
      </c>
      <c r="I48" s="43">
        <v>10</v>
      </c>
      <c r="J48" s="43">
        <v>10</v>
      </c>
      <c r="K48" s="43">
        <v>8</v>
      </c>
      <c r="L48" s="43">
        <v>10</v>
      </c>
      <c r="M48" s="43">
        <v>10</v>
      </c>
      <c r="N48" s="21">
        <f t="shared" si="15"/>
        <v>14.28</v>
      </c>
      <c r="O48" s="21">
        <f t="shared" si="16"/>
        <v>17.85</v>
      </c>
      <c r="P48" s="21">
        <f t="shared" si="17"/>
        <v>17.85</v>
      </c>
      <c r="Q48" s="21"/>
      <c r="R48" s="21"/>
      <c r="S48" s="21"/>
      <c r="T48" s="58"/>
      <c r="U48" s="58"/>
      <c r="V48" s="58"/>
    </row>
    <row r="49" spans="1:22">
      <c r="A49" s="31"/>
      <c r="B49" s="40"/>
      <c r="C49" s="53"/>
      <c r="D49" s="53"/>
      <c r="E49" s="53"/>
      <c r="F49" s="40" t="s">
        <v>69</v>
      </c>
      <c r="G49" s="21">
        <v>361</v>
      </c>
      <c r="H49" s="43">
        <v>3</v>
      </c>
      <c r="I49" s="43">
        <v>5</v>
      </c>
      <c r="J49" s="43">
        <v>5</v>
      </c>
      <c r="K49" s="43">
        <v>3</v>
      </c>
      <c r="L49" s="43">
        <v>5</v>
      </c>
      <c r="M49" s="43">
        <v>5</v>
      </c>
      <c r="N49" s="21">
        <f t="shared" si="15"/>
        <v>1.083</v>
      </c>
      <c r="O49" s="21">
        <f t="shared" si="16"/>
        <v>1.805</v>
      </c>
      <c r="P49" s="21">
        <f t="shared" si="17"/>
        <v>1.805</v>
      </c>
      <c r="Q49" s="21"/>
      <c r="R49" s="21"/>
      <c r="S49" s="21"/>
      <c r="T49" s="58"/>
      <c r="U49" s="58"/>
      <c r="V49" s="58"/>
    </row>
    <row r="50" ht="15.75" spans="1:22">
      <c r="A50" s="31"/>
      <c r="B50" s="40"/>
      <c r="C50" s="53"/>
      <c r="D50" s="53"/>
      <c r="E50" s="53"/>
      <c r="F50" s="45" t="s">
        <v>24</v>
      </c>
      <c r="G50" s="21">
        <v>361</v>
      </c>
      <c r="H50" s="46">
        <v>0.1</v>
      </c>
      <c r="I50" s="46">
        <v>0.2</v>
      </c>
      <c r="J50" s="46">
        <v>0.3</v>
      </c>
      <c r="K50" s="46">
        <v>0.1</v>
      </c>
      <c r="L50" s="65">
        <v>0.2</v>
      </c>
      <c r="M50" s="65">
        <v>0.3</v>
      </c>
      <c r="N50" s="21">
        <f t="shared" si="15"/>
        <v>0.0361</v>
      </c>
      <c r="O50" s="21">
        <f t="shared" si="16"/>
        <v>0.0722</v>
      </c>
      <c r="P50" s="21">
        <f t="shared" si="17"/>
        <v>0.1083</v>
      </c>
      <c r="Q50" s="21"/>
      <c r="R50" s="21"/>
      <c r="S50" s="21"/>
      <c r="T50" s="58"/>
      <c r="U50" s="58"/>
      <c r="V50" s="58"/>
    </row>
    <row r="51" customHeight="1" spans="1:22">
      <c r="A51" s="31"/>
      <c r="B51" s="62" t="s">
        <v>152</v>
      </c>
      <c r="C51" s="55">
        <v>130</v>
      </c>
      <c r="D51" s="55">
        <v>150</v>
      </c>
      <c r="E51" s="55">
        <v>180</v>
      </c>
      <c r="F51" s="44" t="s">
        <v>90</v>
      </c>
      <c r="G51" s="21">
        <v>573</v>
      </c>
      <c r="H51" s="43">
        <v>30</v>
      </c>
      <c r="I51" s="43">
        <v>35</v>
      </c>
      <c r="J51" s="43">
        <v>40</v>
      </c>
      <c r="K51" s="43">
        <v>20</v>
      </c>
      <c r="L51" s="43">
        <v>35</v>
      </c>
      <c r="M51" s="43">
        <v>40</v>
      </c>
      <c r="N51" s="21">
        <f t="shared" si="15"/>
        <v>17.19</v>
      </c>
      <c r="O51" s="21">
        <f t="shared" si="16"/>
        <v>20.055</v>
      </c>
      <c r="P51" s="21">
        <f t="shared" si="17"/>
        <v>22.92</v>
      </c>
      <c r="Q51" s="73"/>
      <c r="R51" s="73"/>
      <c r="S51" s="73"/>
      <c r="T51" s="74"/>
      <c r="U51" s="74"/>
      <c r="V51" s="74"/>
    </row>
    <row r="52" customHeight="1" spans="1:22">
      <c r="A52" s="31"/>
      <c r="B52" s="62"/>
      <c r="C52" s="55"/>
      <c r="D52" s="55"/>
      <c r="E52" s="55"/>
      <c r="F52" s="44" t="s">
        <v>44</v>
      </c>
      <c r="G52" s="21">
        <v>370</v>
      </c>
      <c r="H52" s="43">
        <v>20</v>
      </c>
      <c r="I52" s="43">
        <v>24</v>
      </c>
      <c r="J52" s="43">
        <v>30</v>
      </c>
      <c r="K52" s="43">
        <v>16</v>
      </c>
      <c r="L52" s="43">
        <v>19</v>
      </c>
      <c r="M52" s="43">
        <v>26</v>
      </c>
      <c r="N52" s="21">
        <f t="shared" si="15"/>
        <v>7.4</v>
      </c>
      <c r="O52" s="21">
        <f t="shared" si="16"/>
        <v>8.88</v>
      </c>
      <c r="P52" s="21">
        <f t="shared" si="17"/>
        <v>11.1</v>
      </c>
      <c r="Q52" s="73"/>
      <c r="R52" s="73"/>
      <c r="S52" s="73"/>
      <c r="T52" s="74"/>
      <c r="U52" s="74"/>
      <c r="V52" s="74"/>
    </row>
    <row r="53" ht="15.75" spans="1:22">
      <c r="A53" s="31"/>
      <c r="B53" s="62"/>
      <c r="C53" s="55"/>
      <c r="D53" s="55"/>
      <c r="E53" s="55"/>
      <c r="F53" s="45" t="s">
        <v>23</v>
      </c>
      <c r="G53" s="21">
        <v>117</v>
      </c>
      <c r="H53" s="46">
        <v>12</v>
      </c>
      <c r="I53" s="46">
        <v>15</v>
      </c>
      <c r="J53" s="46">
        <v>20</v>
      </c>
      <c r="K53" s="46">
        <v>9</v>
      </c>
      <c r="L53" s="46">
        <v>12</v>
      </c>
      <c r="M53" s="46">
        <v>17</v>
      </c>
      <c r="N53" s="21">
        <f t="shared" si="15"/>
        <v>1.404</v>
      </c>
      <c r="O53" s="21">
        <f t="shared" si="16"/>
        <v>1.755</v>
      </c>
      <c r="P53" s="21">
        <f t="shared" si="17"/>
        <v>2.34</v>
      </c>
      <c r="Q53" s="73"/>
      <c r="R53" s="73"/>
      <c r="S53" s="73"/>
      <c r="T53" s="74"/>
      <c r="U53" s="74"/>
      <c r="V53" s="74"/>
    </row>
    <row r="54" ht="15.75" customHeight="1" spans="1:22">
      <c r="A54" s="31"/>
      <c r="B54" s="62"/>
      <c r="C54" s="55"/>
      <c r="D54" s="55"/>
      <c r="E54" s="55"/>
      <c r="F54" s="44" t="s">
        <v>21</v>
      </c>
      <c r="G54" s="21">
        <v>813</v>
      </c>
      <c r="H54" s="43">
        <v>5</v>
      </c>
      <c r="I54" s="43">
        <v>5</v>
      </c>
      <c r="J54" s="43">
        <v>6</v>
      </c>
      <c r="K54" s="43">
        <v>5</v>
      </c>
      <c r="L54" s="43">
        <v>5</v>
      </c>
      <c r="M54" s="43">
        <v>6</v>
      </c>
      <c r="N54" s="21">
        <f t="shared" si="15"/>
        <v>4.065</v>
      </c>
      <c r="O54" s="21">
        <f t="shared" si="16"/>
        <v>4.065</v>
      </c>
      <c r="P54" s="21">
        <f t="shared" si="17"/>
        <v>4.878</v>
      </c>
      <c r="Q54" s="73"/>
      <c r="R54" s="73"/>
      <c r="S54" s="73"/>
      <c r="T54" s="75"/>
      <c r="U54" s="75"/>
      <c r="V54" s="75"/>
    </row>
    <row r="55" ht="15.75" spans="1:22">
      <c r="A55" s="31"/>
      <c r="B55" s="62"/>
      <c r="C55" s="55"/>
      <c r="D55" s="55"/>
      <c r="E55" s="55"/>
      <c r="F55" s="45" t="s">
        <v>24</v>
      </c>
      <c r="G55" s="21">
        <v>84</v>
      </c>
      <c r="H55" s="46">
        <v>0.1</v>
      </c>
      <c r="I55" s="46">
        <v>0.2</v>
      </c>
      <c r="J55" s="46">
        <v>0.3</v>
      </c>
      <c r="K55" s="46">
        <v>0.1</v>
      </c>
      <c r="L55" s="65">
        <v>0.2</v>
      </c>
      <c r="M55" s="65">
        <v>0.3</v>
      </c>
      <c r="N55" s="21">
        <f t="shared" si="15"/>
        <v>0.0084</v>
      </c>
      <c r="O55" s="21">
        <f t="shared" si="16"/>
        <v>0.0168</v>
      </c>
      <c r="P55" s="21">
        <f t="shared" si="17"/>
        <v>0.0252</v>
      </c>
      <c r="Q55" s="73"/>
      <c r="R55" s="73"/>
      <c r="S55" s="73"/>
      <c r="T55" s="75"/>
      <c r="U55" s="75"/>
      <c r="V55" s="75"/>
    </row>
    <row r="56" customHeight="1" spans="1:22">
      <c r="A56" s="31"/>
      <c r="B56" s="40" t="s">
        <v>25</v>
      </c>
      <c r="C56" s="53">
        <v>200</v>
      </c>
      <c r="D56" s="53">
        <v>200</v>
      </c>
      <c r="E56" s="53">
        <v>200</v>
      </c>
      <c r="F56" s="45" t="s">
        <v>26</v>
      </c>
      <c r="G56" s="21">
        <v>3500</v>
      </c>
      <c r="H56" s="43">
        <v>7</v>
      </c>
      <c r="I56" s="43">
        <v>7</v>
      </c>
      <c r="J56" s="43">
        <v>7</v>
      </c>
      <c r="K56" s="43">
        <v>7</v>
      </c>
      <c r="L56" s="43">
        <v>7</v>
      </c>
      <c r="M56" s="43">
        <v>7</v>
      </c>
      <c r="N56" s="21">
        <f t="shared" si="15"/>
        <v>24.5</v>
      </c>
      <c r="O56" s="21">
        <f t="shared" si="16"/>
        <v>24.5</v>
      </c>
      <c r="P56" s="21">
        <f t="shared" si="17"/>
        <v>24.5</v>
      </c>
      <c r="Q56" s="68">
        <f>SUM(N56:N58)</f>
        <v>114.746</v>
      </c>
      <c r="R56" s="68">
        <f t="shared" ref="R56:S56" si="19">SUM(O56:O58)</f>
        <v>114.746</v>
      </c>
      <c r="S56" s="68">
        <f t="shared" si="19"/>
        <v>114.746</v>
      </c>
      <c r="T56" s="69">
        <f>Q56*1.56</f>
        <v>179.00376</v>
      </c>
      <c r="U56" s="69">
        <f>R56*1.56</f>
        <v>179.00376</v>
      </c>
      <c r="V56" s="21">
        <f>(S56*1.56)</f>
        <v>179.00376</v>
      </c>
    </row>
    <row r="57" customHeight="1" spans="1:22">
      <c r="A57" s="31"/>
      <c r="B57" s="40"/>
      <c r="C57" s="53"/>
      <c r="D57" s="53"/>
      <c r="E57" s="53"/>
      <c r="F57" s="45" t="s">
        <v>27</v>
      </c>
      <c r="G57" s="21">
        <v>494</v>
      </c>
      <c r="H57" s="43">
        <v>180</v>
      </c>
      <c r="I57" s="43">
        <v>180</v>
      </c>
      <c r="J57" s="43">
        <v>180</v>
      </c>
      <c r="K57" s="43">
        <v>180</v>
      </c>
      <c r="L57" s="43">
        <v>180</v>
      </c>
      <c r="M57" s="43">
        <v>180</v>
      </c>
      <c r="N57" s="21">
        <f t="shared" si="15"/>
        <v>88.92</v>
      </c>
      <c r="O57" s="21">
        <f t="shared" si="16"/>
        <v>88.92</v>
      </c>
      <c r="P57" s="21">
        <f t="shared" si="17"/>
        <v>88.92</v>
      </c>
      <c r="Q57" s="68"/>
      <c r="R57" s="68"/>
      <c r="S57" s="68"/>
      <c r="T57" s="69"/>
      <c r="U57" s="69"/>
      <c r="V57" s="21"/>
    </row>
    <row r="58" customHeight="1" spans="1:22">
      <c r="A58" s="31"/>
      <c r="B58" s="40"/>
      <c r="C58" s="53"/>
      <c r="D58" s="53"/>
      <c r="E58" s="53"/>
      <c r="F58" s="45" t="s">
        <v>28</v>
      </c>
      <c r="G58" s="21">
        <v>442</v>
      </c>
      <c r="H58" s="43">
        <v>3</v>
      </c>
      <c r="I58" s="43">
        <v>3</v>
      </c>
      <c r="J58" s="43">
        <v>3</v>
      </c>
      <c r="K58" s="43">
        <v>3</v>
      </c>
      <c r="L58" s="43">
        <v>3</v>
      </c>
      <c r="M58" s="43">
        <v>3</v>
      </c>
      <c r="N58" s="21">
        <f t="shared" si="15"/>
        <v>1.326</v>
      </c>
      <c r="O58" s="21">
        <f t="shared" si="16"/>
        <v>1.326</v>
      </c>
      <c r="P58" s="21">
        <f t="shared" si="17"/>
        <v>1.326</v>
      </c>
      <c r="Q58" s="68"/>
      <c r="R58" s="68"/>
      <c r="S58" s="68"/>
      <c r="T58" s="69"/>
      <c r="U58" s="69"/>
      <c r="V58" s="21"/>
    </row>
    <row r="59" customHeight="1" spans="1:22">
      <c r="A59" s="31"/>
      <c r="B59" s="63" t="s">
        <v>120</v>
      </c>
      <c r="C59" s="53">
        <v>120</v>
      </c>
      <c r="D59" s="53">
        <v>120</v>
      </c>
      <c r="E59" s="53">
        <v>120</v>
      </c>
      <c r="F59" s="45" t="s">
        <v>30</v>
      </c>
      <c r="G59" s="21">
        <v>768</v>
      </c>
      <c r="H59" s="43">
        <v>150</v>
      </c>
      <c r="I59" s="43">
        <v>150</v>
      </c>
      <c r="J59" s="43">
        <v>150</v>
      </c>
      <c r="K59" s="43">
        <v>120</v>
      </c>
      <c r="L59" s="43">
        <v>120</v>
      </c>
      <c r="M59" s="43">
        <v>120</v>
      </c>
      <c r="N59" s="21">
        <f t="shared" si="15"/>
        <v>115.2</v>
      </c>
      <c r="O59" s="21">
        <f t="shared" si="16"/>
        <v>115.2</v>
      </c>
      <c r="P59" s="21">
        <f t="shared" si="17"/>
        <v>115.2</v>
      </c>
      <c r="Q59" s="76">
        <f>SUM(N59)</f>
        <v>115.2</v>
      </c>
      <c r="R59" s="76">
        <f t="shared" ref="R59:S60" si="20">SUM(O59)</f>
        <v>115.2</v>
      </c>
      <c r="S59" s="76">
        <f t="shared" si="20"/>
        <v>115.2</v>
      </c>
      <c r="T59" s="75">
        <f>(Q59*1.56)</f>
        <v>179.712</v>
      </c>
      <c r="U59" s="75">
        <f>(R59*1.56)</f>
        <v>179.712</v>
      </c>
      <c r="V59" s="75">
        <f>(S59*1.56)</f>
        <v>179.712</v>
      </c>
    </row>
    <row r="60" spans="1:22">
      <c r="A60" s="31"/>
      <c r="B60" s="54" t="s">
        <v>31</v>
      </c>
      <c r="C60" s="59">
        <v>30</v>
      </c>
      <c r="D60" s="59">
        <v>50</v>
      </c>
      <c r="E60" s="59">
        <v>50</v>
      </c>
      <c r="F60" s="54" t="s">
        <v>49</v>
      </c>
      <c r="G60" s="53">
        <v>455</v>
      </c>
      <c r="H60" s="43">
        <v>30</v>
      </c>
      <c r="I60" s="43">
        <v>50</v>
      </c>
      <c r="J60" s="43">
        <v>50</v>
      </c>
      <c r="K60" s="43">
        <v>30</v>
      </c>
      <c r="L60" s="43">
        <v>50</v>
      </c>
      <c r="M60" s="43">
        <v>50</v>
      </c>
      <c r="N60" s="21">
        <f t="shared" si="15"/>
        <v>13.65</v>
      </c>
      <c r="O60" s="21">
        <f t="shared" si="16"/>
        <v>22.75</v>
      </c>
      <c r="P60" s="21">
        <f t="shared" si="17"/>
        <v>22.75</v>
      </c>
      <c r="Q60" s="21">
        <f>SUM(N60)</f>
        <v>13.65</v>
      </c>
      <c r="R60" s="21">
        <f t="shared" si="20"/>
        <v>22.75</v>
      </c>
      <c r="S60" s="21">
        <f t="shared" si="20"/>
        <v>22.75</v>
      </c>
      <c r="T60" s="75">
        <f>(Q60*1.56)</f>
        <v>21.294</v>
      </c>
      <c r="U60" s="75">
        <f>(R60*1.56)</f>
        <v>35.49</v>
      </c>
      <c r="V60" s="75">
        <f>(S60*1.56)</f>
        <v>35.49</v>
      </c>
    </row>
    <row r="61" spans="1:22">
      <c r="A61" s="31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77">
        <f t="shared" ref="Q61:V61" si="21">SUM(Q46:Q60)</f>
        <v>544.0301</v>
      </c>
      <c r="R61" s="77">
        <f t="shared" si="21"/>
        <v>603.4482</v>
      </c>
      <c r="S61" s="77">
        <f t="shared" si="21"/>
        <v>626.6843</v>
      </c>
      <c r="T61" s="77">
        <f t="shared" si="21"/>
        <v>848.686956</v>
      </c>
      <c r="U61" s="77">
        <f t="shared" si="21"/>
        <v>941.379192</v>
      </c>
      <c r="V61" s="77">
        <f t="shared" si="21"/>
        <v>977.627508</v>
      </c>
    </row>
    <row r="62" ht="17.25" customHeight="1" spans="1:22">
      <c r="A62" s="31"/>
      <c r="B62" s="37" t="s">
        <v>60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44"/>
      <c r="R62" s="57"/>
      <c r="S62" s="57"/>
      <c r="T62" s="57"/>
      <c r="U62" s="57"/>
      <c r="V62" s="57"/>
    </row>
    <row r="63" ht="21" customHeight="1" spans="1:22">
      <c r="A63" s="31"/>
      <c r="B63" s="40" t="s">
        <v>100</v>
      </c>
      <c r="C63" s="55">
        <v>70</v>
      </c>
      <c r="D63" s="55">
        <v>90</v>
      </c>
      <c r="E63" s="55">
        <v>100</v>
      </c>
      <c r="F63" s="44" t="s">
        <v>153</v>
      </c>
      <c r="G63" s="17">
        <v>3300</v>
      </c>
      <c r="H63" s="59">
        <v>80</v>
      </c>
      <c r="I63" s="64">
        <v>98</v>
      </c>
      <c r="J63" s="59">
        <v>105</v>
      </c>
      <c r="K63" s="59">
        <v>74</v>
      </c>
      <c r="L63" s="59">
        <v>77</v>
      </c>
      <c r="M63" s="59">
        <v>98</v>
      </c>
      <c r="N63" s="21">
        <f t="shared" ref="N63:N73" si="22">H63*G63/1000</f>
        <v>264</v>
      </c>
      <c r="O63" s="21">
        <f t="shared" ref="O63:O73" si="23">I63*G63/1000</f>
        <v>323.4</v>
      </c>
      <c r="P63" s="21">
        <f t="shared" ref="P63:P73" si="24">J63*G63/1000</f>
        <v>346.5</v>
      </c>
      <c r="Q63" s="21">
        <f>SUM(N63:N67)</f>
        <v>277.8754</v>
      </c>
      <c r="R63" s="21">
        <f t="shared" ref="R63:S63" si="25">SUM(O63:O67)</f>
        <v>339.3518</v>
      </c>
      <c r="S63" s="21">
        <f t="shared" si="25"/>
        <v>367.5662</v>
      </c>
      <c r="T63" s="58">
        <f>Q63*1.56</f>
        <v>433.485624</v>
      </c>
      <c r="U63" s="58">
        <f>R63*1</f>
        <v>339.3518</v>
      </c>
      <c r="V63" s="58">
        <f>S63*1.56</f>
        <v>573.403272</v>
      </c>
    </row>
    <row r="64" spans="1:22">
      <c r="A64" s="31"/>
      <c r="B64" s="40"/>
      <c r="C64" s="55"/>
      <c r="D64" s="55"/>
      <c r="E64" s="55"/>
      <c r="F64" s="54" t="s">
        <v>102</v>
      </c>
      <c r="G64" s="17">
        <v>117</v>
      </c>
      <c r="H64" s="59">
        <v>6</v>
      </c>
      <c r="I64" s="64">
        <v>10</v>
      </c>
      <c r="J64" s="59">
        <v>10</v>
      </c>
      <c r="K64" s="59">
        <v>5</v>
      </c>
      <c r="L64" s="59">
        <v>8</v>
      </c>
      <c r="M64" s="59">
        <v>10</v>
      </c>
      <c r="N64" s="21">
        <f t="shared" si="22"/>
        <v>0.702</v>
      </c>
      <c r="O64" s="21">
        <f t="shared" si="23"/>
        <v>1.17</v>
      </c>
      <c r="P64" s="21">
        <f t="shared" si="24"/>
        <v>1.17</v>
      </c>
      <c r="Q64" s="21"/>
      <c r="R64" s="21"/>
      <c r="S64" s="21"/>
      <c r="T64" s="58"/>
      <c r="U64" s="58"/>
      <c r="V64" s="58"/>
    </row>
    <row r="65" ht="15.75" customHeight="1" spans="1:22">
      <c r="A65" s="31"/>
      <c r="B65" s="40"/>
      <c r="C65" s="55"/>
      <c r="D65" s="55"/>
      <c r="E65" s="55"/>
      <c r="F65" s="44" t="s">
        <v>131</v>
      </c>
      <c r="G65" s="17">
        <v>800</v>
      </c>
      <c r="H65" s="59">
        <v>13</v>
      </c>
      <c r="I65" s="64">
        <v>15</v>
      </c>
      <c r="J65" s="59">
        <v>20</v>
      </c>
      <c r="K65" s="59">
        <v>13</v>
      </c>
      <c r="L65" s="59">
        <v>15</v>
      </c>
      <c r="M65" s="59">
        <v>20</v>
      </c>
      <c r="N65" s="21">
        <f t="shared" si="22"/>
        <v>10.4</v>
      </c>
      <c r="O65" s="21">
        <f t="shared" si="23"/>
        <v>12</v>
      </c>
      <c r="P65" s="21">
        <f t="shared" si="24"/>
        <v>16</v>
      </c>
      <c r="Q65" s="21"/>
      <c r="R65" s="21"/>
      <c r="S65" s="21"/>
      <c r="T65" s="58"/>
      <c r="U65" s="58"/>
      <c r="V65" s="58"/>
    </row>
    <row r="66" spans="1:22">
      <c r="A66" s="31"/>
      <c r="B66" s="40"/>
      <c r="C66" s="55"/>
      <c r="D66" s="55"/>
      <c r="E66" s="55"/>
      <c r="F66" s="44" t="s">
        <v>37</v>
      </c>
      <c r="G66" s="17">
        <v>553</v>
      </c>
      <c r="H66" s="59">
        <v>5</v>
      </c>
      <c r="I66" s="64">
        <v>5</v>
      </c>
      <c r="J66" s="59">
        <v>7</v>
      </c>
      <c r="K66" s="59">
        <v>5</v>
      </c>
      <c r="L66" s="64">
        <v>5</v>
      </c>
      <c r="M66" s="59">
        <v>7</v>
      </c>
      <c r="N66" s="21">
        <f t="shared" si="22"/>
        <v>2.765</v>
      </c>
      <c r="O66" s="21">
        <f t="shared" si="23"/>
        <v>2.765</v>
      </c>
      <c r="P66" s="21">
        <f t="shared" si="24"/>
        <v>3.871</v>
      </c>
      <c r="Q66" s="21"/>
      <c r="R66" s="21"/>
      <c r="S66" s="21"/>
      <c r="T66" s="58"/>
      <c r="U66" s="58"/>
      <c r="V66" s="58"/>
    </row>
    <row r="67" ht="15.75" spans="1:22">
      <c r="A67" s="31"/>
      <c r="B67" s="40"/>
      <c r="C67" s="55"/>
      <c r="D67" s="55"/>
      <c r="E67" s="55"/>
      <c r="F67" s="45" t="s">
        <v>24</v>
      </c>
      <c r="G67" s="21">
        <v>84</v>
      </c>
      <c r="H67" s="46">
        <v>0.1</v>
      </c>
      <c r="I67" s="64">
        <v>0.2</v>
      </c>
      <c r="J67" s="46">
        <v>0.3</v>
      </c>
      <c r="K67" s="46">
        <v>0.1</v>
      </c>
      <c r="L67" s="64">
        <v>0.2</v>
      </c>
      <c r="M67" s="46">
        <v>0.3</v>
      </c>
      <c r="N67" s="21">
        <f t="shared" si="22"/>
        <v>0.0084</v>
      </c>
      <c r="O67" s="21">
        <f t="shared" si="23"/>
        <v>0.0168</v>
      </c>
      <c r="P67" s="21">
        <f t="shared" si="24"/>
        <v>0.0252</v>
      </c>
      <c r="Q67" s="21"/>
      <c r="R67" s="21"/>
      <c r="S67" s="21"/>
      <c r="T67" s="58"/>
      <c r="U67" s="58"/>
      <c r="V67" s="58"/>
    </row>
    <row r="68" ht="15.75" customHeight="1" spans="1:22">
      <c r="A68" s="31"/>
      <c r="B68" s="40"/>
      <c r="C68" s="55"/>
      <c r="D68" s="55"/>
      <c r="E68" s="55"/>
      <c r="F68" s="44" t="s">
        <v>21</v>
      </c>
      <c r="G68" s="21">
        <v>813</v>
      </c>
      <c r="H68" s="43">
        <v>1</v>
      </c>
      <c r="I68" s="64">
        <v>2</v>
      </c>
      <c r="J68" s="43">
        <v>3</v>
      </c>
      <c r="K68" s="43">
        <v>1</v>
      </c>
      <c r="L68" s="64">
        <v>2</v>
      </c>
      <c r="M68" s="43">
        <v>3</v>
      </c>
      <c r="N68" s="21">
        <f t="shared" si="22"/>
        <v>0.813</v>
      </c>
      <c r="O68" s="21">
        <f t="shared" si="23"/>
        <v>1.626</v>
      </c>
      <c r="P68" s="21">
        <f t="shared" si="24"/>
        <v>2.439</v>
      </c>
      <c r="Q68" s="21">
        <f>SUM(N68:N73)</f>
        <v>57.7764</v>
      </c>
      <c r="R68" s="21">
        <f t="shared" ref="R68:S68" si="26">SUM(O68:O73)</f>
        <v>73.1188</v>
      </c>
      <c r="S68" s="21">
        <f t="shared" si="26"/>
        <v>88.1392</v>
      </c>
      <c r="T68" s="58">
        <f>Q68*1.56</f>
        <v>90.131184</v>
      </c>
      <c r="U68" s="58">
        <f>R68*1.56</f>
        <v>114.065328</v>
      </c>
      <c r="V68" s="58">
        <f>S68*1.56</f>
        <v>137.497152</v>
      </c>
    </row>
    <row r="69" ht="15.75" customHeight="1" spans="1:22">
      <c r="A69" s="31"/>
      <c r="B69" s="78" t="s">
        <v>154</v>
      </c>
      <c r="C69" s="79">
        <v>130</v>
      </c>
      <c r="D69" s="79">
        <v>150</v>
      </c>
      <c r="E69" s="79">
        <v>180</v>
      </c>
      <c r="F69" s="80" t="s">
        <v>105</v>
      </c>
      <c r="G69" s="68">
        <v>322</v>
      </c>
      <c r="H69" s="81">
        <v>30</v>
      </c>
      <c r="I69" s="81">
        <v>38</v>
      </c>
      <c r="J69" s="81">
        <v>45</v>
      </c>
      <c r="K69" s="81">
        <v>30</v>
      </c>
      <c r="L69" s="81">
        <v>38</v>
      </c>
      <c r="M69" s="81">
        <v>45</v>
      </c>
      <c r="N69" s="21">
        <f t="shared" si="22"/>
        <v>9.66</v>
      </c>
      <c r="O69" s="21">
        <f t="shared" si="23"/>
        <v>12.236</v>
      </c>
      <c r="P69" s="21">
        <f t="shared" si="24"/>
        <v>14.49</v>
      </c>
      <c r="Q69" s="21"/>
      <c r="R69" s="21"/>
      <c r="S69" s="21"/>
      <c r="T69" s="58"/>
      <c r="U69" s="58"/>
      <c r="V69" s="58"/>
    </row>
    <row r="70" ht="15.75" customHeight="1" spans="1:22">
      <c r="A70" s="31"/>
      <c r="B70" s="78"/>
      <c r="C70" s="79"/>
      <c r="D70" s="79"/>
      <c r="E70" s="79"/>
      <c r="F70" s="80" t="s">
        <v>44</v>
      </c>
      <c r="G70" s="68">
        <v>131</v>
      </c>
      <c r="H70" s="81">
        <v>60</v>
      </c>
      <c r="I70" s="81">
        <v>65</v>
      </c>
      <c r="J70" s="81">
        <v>70</v>
      </c>
      <c r="K70" s="81">
        <v>54</v>
      </c>
      <c r="L70" s="81">
        <v>59</v>
      </c>
      <c r="M70" s="81">
        <v>66</v>
      </c>
      <c r="N70" s="21">
        <f t="shared" si="22"/>
        <v>7.86</v>
      </c>
      <c r="O70" s="21">
        <f t="shared" si="23"/>
        <v>8.515</v>
      </c>
      <c r="P70" s="21">
        <f t="shared" si="24"/>
        <v>9.17</v>
      </c>
      <c r="Q70" s="21"/>
      <c r="R70" s="21"/>
      <c r="S70" s="21"/>
      <c r="T70" s="58"/>
      <c r="U70" s="58"/>
      <c r="V70" s="58"/>
    </row>
    <row r="71" ht="15.75" customHeight="1" spans="1:22">
      <c r="A71" s="31"/>
      <c r="B71" s="78"/>
      <c r="C71" s="79"/>
      <c r="D71" s="79"/>
      <c r="E71" s="79"/>
      <c r="F71" s="82" t="s">
        <v>106</v>
      </c>
      <c r="G71" s="68">
        <v>1500</v>
      </c>
      <c r="H71" s="79">
        <v>18</v>
      </c>
      <c r="I71" s="79">
        <v>20</v>
      </c>
      <c r="J71" s="79">
        <v>22</v>
      </c>
      <c r="K71" s="79">
        <v>18</v>
      </c>
      <c r="L71" s="79">
        <v>20</v>
      </c>
      <c r="M71" s="79">
        <v>22</v>
      </c>
      <c r="N71" s="21">
        <f t="shared" si="22"/>
        <v>27</v>
      </c>
      <c r="O71" s="21">
        <f t="shared" si="23"/>
        <v>30</v>
      </c>
      <c r="P71" s="21">
        <f t="shared" si="24"/>
        <v>33</v>
      </c>
      <c r="Q71" s="21"/>
      <c r="R71" s="21"/>
      <c r="S71" s="21"/>
      <c r="T71" s="58"/>
      <c r="U71" s="58"/>
      <c r="V71" s="58"/>
    </row>
    <row r="72" ht="15.75" customHeight="1" spans="1:22">
      <c r="A72" s="31"/>
      <c r="B72" s="78"/>
      <c r="C72" s="79"/>
      <c r="D72" s="79"/>
      <c r="E72" s="79"/>
      <c r="F72" s="83" t="s">
        <v>41</v>
      </c>
      <c r="G72" s="84">
        <v>4145</v>
      </c>
      <c r="H72" s="81">
        <v>3</v>
      </c>
      <c r="I72" s="81">
        <v>5</v>
      </c>
      <c r="J72" s="81">
        <v>7</v>
      </c>
      <c r="K72" s="81">
        <v>3</v>
      </c>
      <c r="L72" s="81">
        <v>5</v>
      </c>
      <c r="M72" s="81">
        <v>7</v>
      </c>
      <c r="N72" s="21">
        <f t="shared" si="22"/>
        <v>12.435</v>
      </c>
      <c r="O72" s="21">
        <f t="shared" si="23"/>
        <v>20.725</v>
      </c>
      <c r="P72" s="21">
        <f t="shared" si="24"/>
        <v>29.015</v>
      </c>
      <c r="Q72" s="21"/>
      <c r="R72" s="21"/>
      <c r="S72" s="21"/>
      <c r="T72" s="58"/>
      <c r="U72" s="58"/>
      <c r="V72" s="58"/>
    </row>
    <row r="73" ht="33" customHeight="1" spans="1:22">
      <c r="A73" s="31"/>
      <c r="B73" s="78"/>
      <c r="C73" s="79"/>
      <c r="D73" s="79"/>
      <c r="E73" s="79"/>
      <c r="F73" s="80" t="s">
        <v>24</v>
      </c>
      <c r="G73" s="68">
        <v>84</v>
      </c>
      <c r="H73" s="85">
        <v>0.1</v>
      </c>
      <c r="I73" s="85">
        <v>0.2</v>
      </c>
      <c r="J73" s="85">
        <v>0.3</v>
      </c>
      <c r="K73" s="85">
        <v>0.1</v>
      </c>
      <c r="L73" s="85">
        <v>0.2</v>
      </c>
      <c r="M73" s="85">
        <v>0.3</v>
      </c>
      <c r="N73" s="21">
        <f t="shared" si="22"/>
        <v>0.0084</v>
      </c>
      <c r="O73" s="21">
        <f t="shared" si="23"/>
        <v>0.0168</v>
      </c>
      <c r="P73" s="21">
        <f t="shared" si="24"/>
        <v>0.0252</v>
      </c>
      <c r="Q73" s="21"/>
      <c r="R73" s="21"/>
      <c r="S73" s="21"/>
      <c r="T73" s="58"/>
      <c r="U73" s="58"/>
      <c r="V73" s="58"/>
    </row>
    <row r="74" ht="31.5" customHeight="1" spans="1:22">
      <c r="A74" s="31"/>
      <c r="B74" s="40" t="s">
        <v>38</v>
      </c>
      <c r="C74" s="53">
        <v>20</v>
      </c>
      <c r="D74" s="53">
        <v>20</v>
      </c>
      <c r="E74" s="53">
        <v>20</v>
      </c>
      <c r="F74" s="45" t="s">
        <v>39</v>
      </c>
      <c r="G74" s="21">
        <v>1785</v>
      </c>
      <c r="H74" s="46">
        <v>10</v>
      </c>
      <c r="I74" s="46">
        <v>10</v>
      </c>
      <c r="J74" s="46">
        <v>10</v>
      </c>
      <c r="K74" s="46">
        <v>10</v>
      </c>
      <c r="L74" s="46">
        <v>10</v>
      </c>
      <c r="M74" s="46">
        <v>10</v>
      </c>
      <c r="N74" s="21">
        <f t="shared" ref="N74:N79" si="27">H74*G74/1000</f>
        <v>17.85</v>
      </c>
      <c r="O74" s="21">
        <f t="shared" ref="O74:O78" si="28">I74*G74/1000</f>
        <v>17.85</v>
      </c>
      <c r="P74" s="21">
        <f t="shared" ref="P74:P78" si="29">J74*G74/1000</f>
        <v>17.85</v>
      </c>
      <c r="Q74" s="21">
        <f>SUM(N74:N76)</f>
        <v>26.862</v>
      </c>
      <c r="R74" s="21">
        <f t="shared" ref="R74:S74" si="30">SUM(O74:O76)</f>
        <v>26.862</v>
      </c>
      <c r="S74" s="21">
        <f t="shared" si="30"/>
        <v>26.862</v>
      </c>
      <c r="T74" s="70">
        <f>(Q74*1.56)</f>
        <v>41.90472</v>
      </c>
      <c r="U74" s="70">
        <f>(R74*1.56)</f>
        <v>41.90472</v>
      </c>
      <c r="V74" s="70">
        <f>(S74*1.56)</f>
        <v>41.90472</v>
      </c>
    </row>
    <row r="75" ht="15.75" customHeight="1" spans="1:22">
      <c r="A75" s="31"/>
      <c r="B75" s="40"/>
      <c r="C75" s="53"/>
      <c r="D75" s="53"/>
      <c r="E75" s="53"/>
      <c r="F75" s="45" t="s">
        <v>40</v>
      </c>
      <c r="G75" s="21">
        <v>361</v>
      </c>
      <c r="H75" s="46">
        <v>2</v>
      </c>
      <c r="I75" s="46">
        <v>2</v>
      </c>
      <c r="J75" s="46">
        <v>2</v>
      </c>
      <c r="K75" s="46">
        <v>2</v>
      </c>
      <c r="L75" s="46">
        <v>2</v>
      </c>
      <c r="M75" s="46">
        <v>2</v>
      </c>
      <c r="N75" s="21">
        <f t="shared" si="27"/>
        <v>0.722</v>
      </c>
      <c r="O75" s="21">
        <f t="shared" si="28"/>
        <v>0.722</v>
      </c>
      <c r="P75" s="21">
        <f t="shared" si="29"/>
        <v>0.722</v>
      </c>
      <c r="Q75" s="21"/>
      <c r="R75" s="21"/>
      <c r="S75" s="21"/>
      <c r="T75" s="70"/>
      <c r="U75" s="70"/>
      <c r="V75" s="70"/>
    </row>
    <row r="76" ht="15.75" customHeight="1" spans="1:22">
      <c r="A76" s="31"/>
      <c r="B76" s="40"/>
      <c r="C76" s="53"/>
      <c r="D76" s="53"/>
      <c r="E76" s="53"/>
      <c r="F76" s="45" t="s">
        <v>41</v>
      </c>
      <c r="G76" s="21">
        <v>4145</v>
      </c>
      <c r="H76" s="46">
        <v>2</v>
      </c>
      <c r="I76" s="46">
        <v>2</v>
      </c>
      <c r="J76" s="46">
        <v>2</v>
      </c>
      <c r="K76" s="46">
        <v>2</v>
      </c>
      <c r="L76" s="46">
        <v>2</v>
      </c>
      <c r="M76" s="46">
        <v>2</v>
      </c>
      <c r="N76" s="21">
        <f t="shared" si="27"/>
        <v>8.29</v>
      </c>
      <c r="O76" s="21">
        <f t="shared" si="28"/>
        <v>8.29</v>
      </c>
      <c r="P76" s="21">
        <f t="shared" si="29"/>
        <v>8.29</v>
      </c>
      <c r="Q76" s="21"/>
      <c r="R76" s="21"/>
      <c r="S76" s="21"/>
      <c r="T76" s="70"/>
      <c r="U76" s="70"/>
      <c r="V76" s="70"/>
    </row>
    <row r="77" ht="15.75" customHeight="1" spans="1:22">
      <c r="A77" s="31"/>
      <c r="B77" s="40" t="s">
        <v>86</v>
      </c>
      <c r="C77" s="55">
        <v>200</v>
      </c>
      <c r="D77" s="55">
        <v>200</v>
      </c>
      <c r="E77" s="55">
        <v>200</v>
      </c>
      <c r="F77" s="44" t="s">
        <v>63</v>
      </c>
      <c r="G77" s="21">
        <v>768</v>
      </c>
      <c r="H77" s="53">
        <v>143</v>
      </c>
      <c r="I77" s="53">
        <v>143</v>
      </c>
      <c r="J77" s="53">
        <v>143</v>
      </c>
      <c r="K77" s="53">
        <v>100</v>
      </c>
      <c r="L77" s="53">
        <v>100</v>
      </c>
      <c r="M77" s="53">
        <v>100</v>
      </c>
      <c r="N77" s="21">
        <f t="shared" si="27"/>
        <v>109.824</v>
      </c>
      <c r="O77" s="21">
        <f t="shared" si="28"/>
        <v>109.824</v>
      </c>
      <c r="P77" s="21">
        <f t="shared" si="29"/>
        <v>109.824</v>
      </c>
      <c r="Q77" s="21">
        <f>SUM(N77:N78)</f>
        <v>111.15</v>
      </c>
      <c r="R77" s="21">
        <f t="shared" ref="R77:S77" si="31">SUM(O77:O78)</f>
        <v>111.15</v>
      </c>
      <c r="S77" s="21">
        <f t="shared" si="31"/>
        <v>111.15</v>
      </c>
      <c r="T77" s="58">
        <f>Q77*1.56</f>
        <v>173.394</v>
      </c>
      <c r="U77" s="58">
        <f>R77*1.56</f>
        <v>173.394</v>
      </c>
      <c r="V77" s="58">
        <f>S77*1.56</f>
        <v>173.394</v>
      </c>
    </row>
    <row r="78" ht="15.75" customHeight="1" spans="1:22">
      <c r="A78" s="31"/>
      <c r="B78" s="40"/>
      <c r="C78" s="55"/>
      <c r="D78" s="55"/>
      <c r="E78" s="55"/>
      <c r="F78" s="42" t="s">
        <v>28</v>
      </c>
      <c r="G78" s="21">
        <v>442</v>
      </c>
      <c r="H78" s="43">
        <v>3</v>
      </c>
      <c r="I78" s="43">
        <v>3</v>
      </c>
      <c r="J78" s="43">
        <v>3</v>
      </c>
      <c r="K78" s="43">
        <v>3</v>
      </c>
      <c r="L78" s="43">
        <v>3</v>
      </c>
      <c r="M78" s="43">
        <v>3</v>
      </c>
      <c r="N78" s="21">
        <f t="shared" si="27"/>
        <v>1.326</v>
      </c>
      <c r="O78" s="21">
        <f t="shared" si="28"/>
        <v>1.326</v>
      </c>
      <c r="P78" s="21">
        <f t="shared" si="29"/>
        <v>1.326</v>
      </c>
      <c r="Q78" s="21"/>
      <c r="R78" s="21"/>
      <c r="S78" s="21"/>
      <c r="T78" s="58"/>
      <c r="U78" s="58"/>
      <c r="V78" s="58"/>
    </row>
    <row r="79" spans="1:22">
      <c r="A79" s="31"/>
      <c r="B79" s="54" t="s">
        <v>31</v>
      </c>
      <c r="C79" s="59">
        <v>30</v>
      </c>
      <c r="D79" s="59">
        <v>50</v>
      </c>
      <c r="E79" s="59">
        <v>50</v>
      </c>
      <c r="F79" s="54" t="s">
        <v>49</v>
      </c>
      <c r="G79" s="53">
        <v>455</v>
      </c>
      <c r="H79" s="43">
        <v>30</v>
      </c>
      <c r="I79" s="43">
        <v>50</v>
      </c>
      <c r="J79" s="43">
        <v>50</v>
      </c>
      <c r="K79" s="43">
        <v>30</v>
      </c>
      <c r="L79" s="43">
        <v>50</v>
      </c>
      <c r="M79" s="43">
        <v>50</v>
      </c>
      <c r="N79" s="21">
        <f t="shared" si="27"/>
        <v>13.65</v>
      </c>
      <c r="O79" s="21">
        <f t="shared" ref="O79" si="32">I79*G79/1000</f>
        <v>22.75</v>
      </c>
      <c r="P79" s="21">
        <f t="shared" ref="P79" si="33">J79*G79/1000</f>
        <v>22.75</v>
      </c>
      <c r="Q79" s="21">
        <f>SUM(N79)</f>
        <v>13.65</v>
      </c>
      <c r="R79" s="21">
        <f t="shared" ref="R79:S79" si="34">SUM(O79)</f>
        <v>22.75</v>
      </c>
      <c r="S79" s="21">
        <f t="shared" si="34"/>
        <v>22.75</v>
      </c>
      <c r="T79" s="58">
        <f>Q79*1.56</f>
        <v>21.294</v>
      </c>
      <c r="U79" s="58">
        <f>R79*1.56</f>
        <v>35.49</v>
      </c>
      <c r="V79" s="58">
        <f>S79*1.56</f>
        <v>35.49</v>
      </c>
    </row>
    <row r="80" spans="1:22">
      <c r="A80" s="31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24"/>
      <c r="O80" s="24"/>
      <c r="P80" s="24"/>
      <c r="Q80" s="24">
        <f t="shared" ref="Q80:V80" si="35">SUM(Q63:Q79)</f>
        <v>487.3138</v>
      </c>
      <c r="R80" s="24">
        <f t="shared" si="35"/>
        <v>573.2326</v>
      </c>
      <c r="S80" s="24">
        <f t="shared" si="35"/>
        <v>616.4674</v>
      </c>
      <c r="T80" s="24">
        <f t="shared" si="35"/>
        <v>760.209528</v>
      </c>
      <c r="U80" s="24">
        <f t="shared" si="35"/>
        <v>704.205848</v>
      </c>
      <c r="V80" s="24">
        <f t="shared" si="35"/>
        <v>961.689144</v>
      </c>
    </row>
    <row r="81" spans="1:22">
      <c r="A81" s="31"/>
      <c r="B81" s="37" t="s">
        <v>78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44"/>
      <c r="R81" s="57"/>
      <c r="S81" s="57"/>
      <c r="T81" s="57"/>
      <c r="U81" s="57"/>
      <c r="V81" s="57"/>
    </row>
    <row r="82" customHeight="1" spans="1:22">
      <c r="A82" s="31"/>
      <c r="B82" s="40" t="s">
        <v>155</v>
      </c>
      <c r="C82" s="55">
        <v>60</v>
      </c>
      <c r="D82" s="55">
        <v>80</v>
      </c>
      <c r="E82" s="55">
        <v>100</v>
      </c>
      <c r="F82" s="40" t="s">
        <v>156</v>
      </c>
      <c r="G82" s="55">
        <v>1324</v>
      </c>
      <c r="H82" s="55">
        <v>40</v>
      </c>
      <c r="I82" s="55">
        <v>45</v>
      </c>
      <c r="J82" s="55">
        <v>50</v>
      </c>
      <c r="K82" s="55">
        <v>40</v>
      </c>
      <c r="L82" s="55">
        <v>45</v>
      </c>
      <c r="M82" s="55">
        <v>50</v>
      </c>
      <c r="N82" s="21">
        <f t="shared" ref="N82:N83" si="36">H82*G82/1000</f>
        <v>52.96</v>
      </c>
      <c r="O82" s="21">
        <f t="shared" ref="O82:O83" si="37">I82*G82/1000</f>
        <v>59.58</v>
      </c>
      <c r="P82" s="21">
        <f t="shared" ref="P82:P83" si="38">J82*G82/1000</f>
        <v>66.2</v>
      </c>
      <c r="Q82" s="21">
        <f>SUM(N82:N83)</f>
        <v>94.365</v>
      </c>
      <c r="R82" s="21">
        <f>SUM(O82:O83)</f>
        <v>112.815</v>
      </c>
      <c r="S82" s="21">
        <f>SUM(P82:P83)</f>
        <v>125.35</v>
      </c>
      <c r="T82" s="58">
        <f>Q82*1.56</f>
        <v>147.2094</v>
      </c>
      <c r="U82" s="58">
        <f>R82*1.56</f>
        <v>175.9914</v>
      </c>
      <c r="V82" s="58">
        <f>S82*1.56</f>
        <v>195.546</v>
      </c>
    </row>
    <row r="83" spans="1:22">
      <c r="A83" s="31"/>
      <c r="B83" s="87"/>
      <c r="C83" s="55"/>
      <c r="D83" s="55"/>
      <c r="E83" s="55"/>
      <c r="F83" s="40" t="s">
        <v>145</v>
      </c>
      <c r="G83" s="55">
        <v>1183</v>
      </c>
      <c r="H83" s="55">
        <v>35</v>
      </c>
      <c r="I83" s="55">
        <v>45</v>
      </c>
      <c r="J83" s="55">
        <v>50</v>
      </c>
      <c r="K83" s="55">
        <v>35</v>
      </c>
      <c r="L83" s="55">
        <v>45</v>
      </c>
      <c r="M83" s="55">
        <v>50</v>
      </c>
      <c r="N83" s="21">
        <f t="shared" si="36"/>
        <v>41.405</v>
      </c>
      <c r="O83" s="21">
        <f t="shared" si="37"/>
        <v>53.235</v>
      </c>
      <c r="P83" s="21">
        <f t="shared" si="38"/>
        <v>59.15</v>
      </c>
      <c r="Q83" s="21"/>
      <c r="R83" s="21"/>
      <c r="S83" s="21"/>
      <c r="T83" s="58"/>
      <c r="U83" s="58"/>
      <c r="V83" s="58"/>
    </row>
    <row r="84" spans="1:22">
      <c r="A84" s="31"/>
      <c r="B84" s="40" t="s">
        <v>132</v>
      </c>
      <c r="C84" s="41" t="s">
        <v>16</v>
      </c>
      <c r="D84" s="41" t="s">
        <v>18</v>
      </c>
      <c r="E84" s="41" t="s">
        <v>111</v>
      </c>
      <c r="F84" s="42" t="s">
        <v>112</v>
      </c>
      <c r="G84" s="21">
        <v>5700</v>
      </c>
      <c r="H84" s="43">
        <v>50</v>
      </c>
      <c r="I84" s="43">
        <v>65</v>
      </c>
      <c r="J84" s="43">
        <v>80</v>
      </c>
      <c r="K84" s="43">
        <v>47</v>
      </c>
      <c r="L84" s="43">
        <v>58</v>
      </c>
      <c r="M84" s="43">
        <v>69</v>
      </c>
      <c r="N84" s="21">
        <f t="shared" ref="N84:N103" si="39">H84*G84/1000</f>
        <v>285</v>
      </c>
      <c r="O84" s="21">
        <f t="shared" ref="O84:O102" si="40">I84*G84/1000</f>
        <v>370.5</v>
      </c>
      <c r="P84" s="21">
        <f t="shared" ref="P84:P102" si="41">J84*G84/1000</f>
        <v>456</v>
      </c>
      <c r="Q84" s="21">
        <f>SUM(N84:N89)</f>
        <v>300.4908</v>
      </c>
      <c r="R84" s="21">
        <f>SUM(O84:O89)</f>
        <v>390.0848</v>
      </c>
      <c r="S84" s="21">
        <f>SUM(P84:P89)</f>
        <v>479.7012</v>
      </c>
      <c r="T84" s="21">
        <f>Q84*1.56</f>
        <v>468.765648</v>
      </c>
      <c r="U84" s="21">
        <f>R84*1.56</f>
        <v>608.532288</v>
      </c>
      <c r="V84" s="21">
        <f>S84*1.56</f>
        <v>748.333872</v>
      </c>
    </row>
    <row r="85" spans="1:22">
      <c r="A85" s="31"/>
      <c r="B85" s="40"/>
      <c r="C85" s="41"/>
      <c r="D85" s="41"/>
      <c r="E85" s="41"/>
      <c r="F85" s="42" t="s">
        <v>133</v>
      </c>
      <c r="G85" s="21">
        <v>667</v>
      </c>
      <c r="H85" s="43">
        <v>16</v>
      </c>
      <c r="I85" s="43">
        <v>20</v>
      </c>
      <c r="J85" s="43">
        <v>24</v>
      </c>
      <c r="K85" s="43">
        <v>16</v>
      </c>
      <c r="L85" s="43">
        <v>20</v>
      </c>
      <c r="M85" s="43">
        <v>24</v>
      </c>
      <c r="N85" s="21">
        <f t="shared" si="39"/>
        <v>10.672</v>
      </c>
      <c r="O85" s="21">
        <f t="shared" si="40"/>
        <v>13.34</v>
      </c>
      <c r="P85" s="21">
        <f t="shared" si="41"/>
        <v>16.008</v>
      </c>
      <c r="Q85" s="21"/>
      <c r="R85" s="21"/>
      <c r="S85" s="21"/>
      <c r="T85" s="21"/>
      <c r="U85" s="21"/>
      <c r="V85" s="21"/>
    </row>
    <row r="86" spans="1:22">
      <c r="A86" s="31"/>
      <c r="B86" s="40"/>
      <c r="C86" s="41"/>
      <c r="D86" s="41"/>
      <c r="E86" s="41"/>
      <c r="F86" s="44" t="s">
        <v>22</v>
      </c>
      <c r="G86" s="21">
        <v>131</v>
      </c>
      <c r="H86" s="43">
        <v>10</v>
      </c>
      <c r="I86" s="43">
        <v>12</v>
      </c>
      <c r="J86" s="43">
        <v>15</v>
      </c>
      <c r="K86" s="43">
        <v>8</v>
      </c>
      <c r="L86" s="43">
        <v>10</v>
      </c>
      <c r="M86" s="43">
        <v>12</v>
      </c>
      <c r="N86" s="21">
        <f t="shared" si="39"/>
        <v>1.31</v>
      </c>
      <c r="O86" s="21">
        <f t="shared" si="40"/>
        <v>1.572</v>
      </c>
      <c r="P86" s="21">
        <f t="shared" si="41"/>
        <v>1.965</v>
      </c>
      <c r="Q86" s="21"/>
      <c r="R86" s="21"/>
      <c r="S86" s="21"/>
      <c r="T86" s="21"/>
      <c r="U86" s="21"/>
      <c r="V86" s="21"/>
    </row>
    <row r="87" spans="1:22">
      <c r="A87" s="31"/>
      <c r="B87" s="40"/>
      <c r="C87" s="41"/>
      <c r="D87" s="41"/>
      <c r="E87" s="41"/>
      <c r="F87" s="44" t="s">
        <v>23</v>
      </c>
      <c r="G87" s="21">
        <v>117</v>
      </c>
      <c r="H87" s="43">
        <v>9</v>
      </c>
      <c r="I87" s="43">
        <v>12</v>
      </c>
      <c r="J87" s="43">
        <v>14</v>
      </c>
      <c r="K87" s="43">
        <v>8</v>
      </c>
      <c r="L87" s="43">
        <v>10</v>
      </c>
      <c r="M87" s="43">
        <v>12</v>
      </c>
      <c r="N87" s="21">
        <f t="shared" si="39"/>
        <v>1.053</v>
      </c>
      <c r="O87" s="21">
        <f t="shared" si="40"/>
        <v>1.404</v>
      </c>
      <c r="P87" s="21">
        <f t="shared" si="41"/>
        <v>1.638</v>
      </c>
      <c r="Q87" s="21"/>
      <c r="R87" s="21"/>
      <c r="S87" s="21"/>
      <c r="T87" s="21"/>
      <c r="U87" s="21"/>
      <c r="V87" s="21"/>
    </row>
    <row r="88" spans="1:22">
      <c r="A88" s="31"/>
      <c r="B88" s="40"/>
      <c r="C88" s="41"/>
      <c r="D88" s="41"/>
      <c r="E88" s="41"/>
      <c r="F88" s="44" t="s">
        <v>21</v>
      </c>
      <c r="G88" s="21">
        <v>813</v>
      </c>
      <c r="H88" s="43">
        <v>3</v>
      </c>
      <c r="I88" s="43">
        <v>4</v>
      </c>
      <c r="J88" s="43">
        <v>5</v>
      </c>
      <c r="K88" s="43">
        <v>5</v>
      </c>
      <c r="L88" s="43">
        <v>5</v>
      </c>
      <c r="M88" s="43">
        <v>7</v>
      </c>
      <c r="N88" s="21">
        <f t="shared" si="39"/>
        <v>2.439</v>
      </c>
      <c r="O88" s="21">
        <f t="shared" si="40"/>
        <v>3.252</v>
      </c>
      <c r="P88" s="21">
        <f t="shared" si="41"/>
        <v>4.065</v>
      </c>
      <c r="Q88" s="21"/>
      <c r="R88" s="21"/>
      <c r="S88" s="21"/>
      <c r="T88" s="21"/>
      <c r="U88" s="21"/>
      <c r="V88" s="21"/>
    </row>
    <row r="89" ht="15.75" spans="1:22">
      <c r="A89" s="31"/>
      <c r="B89" s="40"/>
      <c r="C89" s="41"/>
      <c r="D89" s="41"/>
      <c r="E89" s="41"/>
      <c r="F89" s="45" t="s">
        <v>24</v>
      </c>
      <c r="G89" s="21">
        <v>84</v>
      </c>
      <c r="H89" s="46">
        <v>0.2</v>
      </c>
      <c r="I89" s="46">
        <v>0.2</v>
      </c>
      <c r="J89" s="46">
        <v>0.3</v>
      </c>
      <c r="K89" s="46">
        <v>0.2</v>
      </c>
      <c r="L89" s="46">
        <v>0.2</v>
      </c>
      <c r="M89" s="46">
        <v>0.3</v>
      </c>
      <c r="N89" s="21">
        <f t="shared" si="39"/>
        <v>0.0168</v>
      </c>
      <c r="O89" s="21">
        <f t="shared" si="40"/>
        <v>0.0168</v>
      </c>
      <c r="P89" s="21">
        <f t="shared" si="41"/>
        <v>0.0252</v>
      </c>
      <c r="Q89" s="21"/>
      <c r="R89" s="21"/>
      <c r="S89" s="21"/>
      <c r="T89" s="21"/>
      <c r="U89" s="21"/>
      <c r="V89" s="21"/>
    </row>
    <row r="90" spans="1:22">
      <c r="A90" s="31"/>
      <c r="B90" s="78" t="s">
        <v>157</v>
      </c>
      <c r="C90" s="79">
        <v>50</v>
      </c>
      <c r="D90" s="79">
        <v>50</v>
      </c>
      <c r="E90" s="79">
        <v>50</v>
      </c>
      <c r="F90" s="78" t="s">
        <v>69</v>
      </c>
      <c r="G90" s="68">
        <v>361</v>
      </c>
      <c r="H90" s="81">
        <v>30</v>
      </c>
      <c r="I90" s="81">
        <v>30</v>
      </c>
      <c r="J90" s="81">
        <v>30</v>
      </c>
      <c r="K90" s="81">
        <v>30</v>
      </c>
      <c r="L90" s="81">
        <v>30</v>
      </c>
      <c r="M90" s="81">
        <v>30</v>
      </c>
      <c r="N90" s="68">
        <f t="shared" si="39"/>
        <v>10.83</v>
      </c>
      <c r="O90" s="68">
        <f t="shared" si="40"/>
        <v>10.83</v>
      </c>
      <c r="P90" s="68">
        <f t="shared" si="41"/>
        <v>10.83</v>
      </c>
      <c r="Q90" s="68">
        <f>SUM(N90:N100)</f>
        <v>54.9228</v>
      </c>
      <c r="R90" s="68">
        <f>SUM(O90:O100)</f>
        <v>54.9228</v>
      </c>
      <c r="S90" s="68">
        <f>SUM(P90:P100)</f>
        <v>54.9228</v>
      </c>
      <c r="T90" s="69">
        <f>Q90*1.56</f>
        <v>85.679568</v>
      </c>
      <c r="U90" s="69">
        <f>R90*1.56</f>
        <v>85.679568</v>
      </c>
      <c r="V90" s="69">
        <f>S90*1.56</f>
        <v>85.679568</v>
      </c>
    </row>
    <row r="91" ht="30" spans="1:22">
      <c r="A91" s="31"/>
      <c r="B91" s="78"/>
      <c r="C91" s="79"/>
      <c r="D91" s="79"/>
      <c r="E91" s="79"/>
      <c r="F91" s="78" t="s">
        <v>158</v>
      </c>
      <c r="G91" s="68">
        <v>361</v>
      </c>
      <c r="H91" s="81">
        <v>2</v>
      </c>
      <c r="I91" s="81">
        <v>2</v>
      </c>
      <c r="J91" s="81">
        <v>2</v>
      </c>
      <c r="K91" s="81">
        <v>2</v>
      </c>
      <c r="L91" s="81">
        <v>2</v>
      </c>
      <c r="M91" s="81">
        <v>2</v>
      </c>
      <c r="N91" s="68">
        <f t="shared" si="39"/>
        <v>0.722</v>
      </c>
      <c r="O91" s="68">
        <f t="shared" si="40"/>
        <v>0.722</v>
      </c>
      <c r="P91" s="68">
        <f t="shared" si="41"/>
        <v>0.722</v>
      </c>
      <c r="Q91" s="68"/>
      <c r="R91" s="68"/>
      <c r="S91" s="68"/>
      <c r="T91" s="69"/>
      <c r="U91" s="69"/>
      <c r="V91" s="69"/>
    </row>
    <row r="92" spans="1:22">
      <c r="A92" s="31"/>
      <c r="B92" s="78"/>
      <c r="C92" s="79"/>
      <c r="D92" s="79"/>
      <c r="E92" s="79"/>
      <c r="F92" s="78" t="s">
        <v>28</v>
      </c>
      <c r="G92" s="68">
        <v>442</v>
      </c>
      <c r="H92" s="81">
        <v>4</v>
      </c>
      <c r="I92" s="81">
        <v>4</v>
      </c>
      <c r="J92" s="81">
        <v>4</v>
      </c>
      <c r="K92" s="81">
        <v>4</v>
      </c>
      <c r="L92" s="81">
        <v>4</v>
      </c>
      <c r="M92" s="81">
        <v>4</v>
      </c>
      <c r="N92" s="68">
        <f t="shared" si="39"/>
        <v>1.768</v>
      </c>
      <c r="O92" s="68">
        <f t="shared" si="40"/>
        <v>1.768</v>
      </c>
      <c r="P92" s="68">
        <f t="shared" si="41"/>
        <v>1.768</v>
      </c>
      <c r="Q92" s="68"/>
      <c r="R92" s="68"/>
      <c r="S92" s="68"/>
      <c r="T92" s="69"/>
      <c r="U92" s="69"/>
      <c r="V92" s="69"/>
    </row>
    <row r="93" spans="1:22">
      <c r="A93" s="31"/>
      <c r="B93" s="78"/>
      <c r="C93" s="79"/>
      <c r="D93" s="79"/>
      <c r="E93" s="79"/>
      <c r="F93" s="78" t="s">
        <v>71</v>
      </c>
      <c r="G93" s="68">
        <v>4145</v>
      </c>
      <c r="H93" s="81">
        <v>1</v>
      </c>
      <c r="I93" s="81">
        <v>1</v>
      </c>
      <c r="J93" s="81">
        <v>1</v>
      </c>
      <c r="K93" s="81">
        <v>1</v>
      </c>
      <c r="L93" s="81">
        <v>1</v>
      </c>
      <c r="M93" s="81">
        <v>1</v>
      </c>
      <c r="N93" s="68">
        <f t="shared" si="39"/>
        <v>4.145</v>
      </c>
      <c r="O93" s="68">
        <f t="shared" si="40"/>
        <v>4.145</v>
      </c>
      <c r="P93" s="68">
        <f t="shared" si="41"/>
        <v>4.145</v>
      </c>
      <c r="Q93" s="68"/>
      <c r="R93" s="68"/>
      <c r="S93" s="68"/>
      <c r="T93" s="69"/>
      <c r="U93" s="69"/>
      <c r="V93" s="69"/>
    </row>
    <row r="94" spans="1:22">
      <c r="A94" s="31"/>
      <c r="B94" s="78"/>
      <c r="C94" s="79"/>
      <c r="D94" s="79"/>
      <c r="E94" s="79"/>
      <c r="F94" s="78" t="s">
        <v>72</v>
      </c>
      <c r="G94" s="68">
        <v>553</v>
      </c>
      <c r="H94" s="81">
        <v>5</v>
      </c>
      <c r="I94" s="81">
        <v>5</v>
      </c>
      <c r="J94" s="81">
        <v>5</v>
      </c>
      <c r="K94" s="81">
        <v>5</v>
      </c>
      <c r="L94" s="81">
        <v>5</v>
      </c>
      <c r="M94" s="81">
        <v>5</v>
      </c>
      <c r="N94" s="68">
        <f t="shared" si="39"/>
        <v>2.765</v>
      </c>
      <c r="O94" s="68">
        <f t="shared" si="40"/>
        <v>2.765</v>
      </c>
      <c r="P94" s="68">
        <f t="shared" si="41"/>
        <v>2.765</v>
      </c>
      <c r="Q94" s="68"/>
      <c r="R94" s="68"/>
      <c r="S94" s="68"/>
      <c r="T94" s="69"/>
      <c r="U94" s="69"/>
      <c r="V94" s="69"/>
    </row>
    <row r="95" spans="1:22">
      <c r="A95" s="31"/>
      <c r="B95" s="78"/>
      <c r="C95" s="79"/>
      <c r="D95" s="79"/>
      <c r="E95" s="79"/>
      <c r="F95" s="78" t="s">
        <v>73</v>
      </c>
      <c r="G95" s="68">
        <v>494</v>
      </c>
      <c r="H95" s="81">
        <v>9</v>
      </c>
      <c r="I95" s="81">
        <v>9</v>
      </c>
      <c r="J95" s="81">
        <v>9</v>
      </c>
      <c r="K95" s="81">
        <v>9</v>
      </c>
      <c r="L95" s="81">
        <v>9</v>
      </c>
      <c r="M95" s="81">
        <v>9</v>
      </c>
      <c r="N95" s="68">
        <f t="shared" si="39"/>
        <v>4.446</v>
      </c>
      <c r="O95" s="68">
        <f t="shared" si="40"/>
        <v>4.446</v>
      </c>
      <c r="P95" s="68">
        <f t="shared" si="41"/>
        <v>4.446</v>
      </c>
      <c r="Q95" s="68"/>
      <c r="R95" s="68"/>
      <c r="S95" s="68"/>
      <c r="T95" s="69"/>
      <c r="U95" s="69"/>
      <c r="V95" s="69"/>
    </row>
    <row r="96" spans="1:22">
      <c r="A96" s="31"/>
      <c r="B96" s="78"/>
      <c r="C96" s="79"/>
      <c r="D96" s="79"/>
      <c r="E96" s="79"/>
      <c r="F96" s="78" t="s">
        <v>115</v>
      </c>
      <c r="G96" s="68">
        <v>1793</v>
      </c>
      <c r="H96" s="81">
        <v>13</v>
      </c>
      <c r="I96" s="81">
        <v>13</v>
      </c>
      <c r="J96" s="81">
        <v>13</v>
      </c>
      <c r="K96" s="81">
        <v>13</v>
      </c>
      <c r="L96" s="81">
        <v>13</v>
      </c>
      <c r="M96" s="81">
        <v>13</v>
      </c>
      <c r="N96" s="68">
        <f t="shared" si="39"/>
        <v>23.309</v>
      </c>
      <c r="O96" s="68">
        <f t="shared" si="40"/>
        <v>23.309</v>
      </c>
      <c r="P96" s="68">
        <f t="shared" si="41"/>
        <v>23.309</v>
      </c>
      <c r="Q96" s="68"/>
      <c r="R96" s="68"/>
      <c r="S96" s="68"/>
      <c r="T96" s="69"/>
      <c r="U96" s="69"/>
      <c r="V96" s="69"/>
    </row>
    <row r="97" spans="1:22">
      <c r="A97" s="31"/>
      <c r="B97" s="78"/>
      <c r="C97" s="79"/>
      <c r="D97" s="79"/>
      <c r="E97" s="79"/>
      <c r="F97" s="78" t="s">
        <v>74</v>
      </c>
      <c r="G97" s="68">
        <v>6188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81">
        <v>1</v>
      </c>
      <c r="N97" s="68">
        <f t="shared" si="39"/>
        <v>6.188</v>
      </c>
      <c r="O97" s="68">
        <f t="shared" si="40"/>
        <v>6.188</v>
      </c>
      <c r="P97" s="68">
        <f t="shared" si="41"/>
        <v>6.188</v>
      </c>
      <c r="Q97" s="68"/>
      <c r="R97" s="68"/>
      <c r="S97" s="68"/>
      <c r="T97" s="69"/>
      <c r="U97" s="69"/>
      <c r="V97" s="69"/>
    </row>
    <row r="98" spans="1:22">
      <c r="A98" s="31"/>
      <c r="B98" s="78"/>
      <c r="C98" s="79"/>
      <c r="D98" s="79"/>
      <c r="E98" s="79"/>
      <c r="F98" s="78" t="s">
        <v>67</v>
      </c>
      <c r="G98" s="68">
        <v>84</v>
      </c>
      <c r="H98" s="85">
        <v>0.2</v>
      </c>
      <c r="I98" s="85">
        <v>0.2</v>
      </c>
      <c r="J98" s="85">
        <v>0.2</v>
      </c>
      <c r="K98" s="85">
        <v>0.2</v>
      </c>
      <c r="L98" s="85">
        <v>0.2</v>
      </c>
      <c r="M98" s="85">
        <v>0.2</v>
      </c>
      <c r="N98" s="68">
        <f t="shared" si="39"/>
        <v>0.0168</v>
      </c>
      <c r="O98" s="68">
        <f t="shared" si="40"/>
        <v>0.0168</v>
      </c>
      <c r="P98" s="68">
        <f t="shared" si="41"/>
        <v>0.0168</v>
      </c>
      <c r="Q98" s="68"/>
      <c r="R98" s="68"/>
      <c r="S98" s="68"/>
      <c r="T98" s="69"/>
      <c r="U98" s="69"/>
      <c r="V98" s="69"/>
    </row>
    <row r="99" spans="1:22">
      <c r="A99" s="31"/>
      <c r="B99" s="78"/>
      <c r="C99" s="79"/>
      <c r="D99" s="79"/>
      <c r="E99" s="79"/>
      <c r="F99" s="78" t="s">
        <v>75</v>
      </c>
      <c r="G99" s="68">
        <v>6000</v>
      </c>
      <c r="H99" s="68">
        <v>0.03</v>
      </c>
      <c r="I99" s="68">
        <v>0.03</v>
      </c>
      <c r="J99" s="68">
        <v>0.03</v>
      </c>
      <c r="K99" s="68">
        <v>0.03</v>
      </c>
      <c r="L99" s="68">
        <v>0.03</v>
      </c>
      <c r="M99" s="68">
        <v>0.03</v>
      </c>
      <c r="N99" s="68">
        <f t="shared" si="39"/>
        <v>0.18</v>
      </c>
      <c r="O99" s="68">
        <f t="shared" si="40"/>
        <v>0.18</v>
      </c>
      <c r="P99" s="68">
        <f t="shared" si="41"/>
        <v>0.18</v>
      </c>
      <c r="Q99" s="68"/>
      <c r="R99" s="68"/>
      <c r="S99" s="68"/>
      <c r="T99" s="69"/>
      <c r="U99" s="69"/>
      <c r="V99" s="69"/>
    </row>
    <row r="100" spans="1:22">
      <c r="A100" s="31"/>
      <c r="B100" s="78"/>
      <c r="C100" s="79"/>
      <c r="D100" s="79"/>
      <c r="E100" s="79"/>
      <c r="F100" s="78" t="s">
        <v>72</v>
      </c>
      <c r="G100" s="68">
        <v>553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68">
        <f t="shared" si="39"/>
        <v>0.553</v>
      </c>
      <c r="O100" s="68">
        <f t="shared" si="40"/>
        <v>0.553</v>
      </c>
      <c r="P100" s="68">
        <f t="shared" si="41"/>
        <v>0.553</v>
      </c>
      <c r="Q100" s="68"/>
      <c r="R100" s="68"/>
      <c r="S100" s="68"/>
      <c r="T100" s="69"/>
      <c r="U100" s="69"/>
      <c r="V100" s="69"/>
    </row>
    <row r="101" spans="1:22">
      <c r="A101" s="31"/>
      <c r="B101" s="40" t="s">
        <v>86</v>
      </c>
      <c r="C101" s="55">
        <v>200</v>
      </c>
      <c r="D101" s="55">
        <v>200</v>
      </c>
      <c r="E101" s="55">
        <v>200</v>
      </c>
      <c r="F101" s="44" t="s">
        <v>63</v>
      </c>
      <c r="G101" s="21">
        <v>768</v>
      </c>
      <c r="H101" s="53">
        <v>143</v>
      </c>
      <c r="I101" s="53">
        <v>143</v>
      </c>
      <c r="J101" s="53">
        <v>143</v>
      </c>
      <c r="K101" s="53">
        <v>100</v>
      </c>
      <c r="L101" s="53">
        <v>100</v>
      </c>
      <c r="M101" s="53">
        <v>100</v>
      </c>
      <c r="N101" s="21">
        <f t="shared" si="39"/>
        <v>109.824</v>
      </c>
      <c r="O101" s="21">
        <f t="shared" si="40"/>
        <v>109.824</v>
      </c>
      <c r="P101" s="21">
        <f t="shared" si="41"/>
        <v>109.824</v>
      </c>
      <c r="Q101" s="21">
        <f>SUM(N101:N102)</f>
        <v>111.15</v>
      </c>
      <c r="R101" s="21">
        <f t="shared" ref="R101:S101" si="42">SUM(O101:O102)</f>
        <v>111.15</v>
      </c>
      <c r="S101" s="21">
        <f t="shared" si="42"/>
        <v>111.15</v>
      </c>
      <c r="T101" s="58">
        <f>Q101*1.56</f>
        <v>173.394</v>
      </c>
      <c r="U101" s="58">
        <f>R101*1.56</f>
        <v>173.394</v>
      </c>
      <c r="V101" s="58">
        <f>S101*1.56</f>
        <v>173.394</v>
      </c>
    </row>
    <row r="102" spans="1:22">
      <c r="A102" s="31"/>
      <c r="B102" s="40"/>
      <c r="C102" s="55"/>
      <c r="D102" s="55"/>
      <c r="E102" s="55"/>
      <c r="F102" s="42" t="s">
        <v>28</v>
      </c>
      <c r="G102" s="21">
        <v>442</v>
      </c>
      <c r="H102" s="43">
        <v>3</v>
      </c>
      <c r="I102" s="43">
        <v>3</v>
      </c>
      <c r="J102" s="43">
        <v>3</v>
      </c>
      <c r="K102" s="43">
        <v>3</v>
      </c>
      <c r="L102" s="43">
        <v>3</v>
      </c>
      <c r="M102" s="43">
        <v>3</v>
      </c>
      <c r="N102" s="21">
        <f t="shared" si="39"/>
        <v>1.326</v>
      </c>
      <c r="O102" s="21">
        <f t="shared" si="40"/>
        <v>1.326</v>
      </c>
      <c r="P102" s="21">
        <f t="shared" si="41"/>
        <v>1.326</v>
      </c>
      <c r="Q102" s="21"/>
      <c r="R102" s="21"/>
      <c r="S102" s="21"/>
      <c r="T102" s="58"/>
      <c r="U102" s="58"/>
      <c r="V102" s="58"/>
    </row>
    <row r="103" spans="1:22">
      <c r="A103" s="31"/>
      <c r="B103" s="54" t="s">
        <v>31</v>
      </c>
      <c r="C103" s="59">
        <v>30</v>
      </c>
      <c r="D103" s="59">
        <v>50</v>
      </c>
      <c r="E103" s="59">
        <v>50</v>
      </c>
      <c r="F103" s="54" t="s">
        <v>49</v>
      </c>
      <c r="G103" s="21">
        <v>455</v>
      </c>
      <c r="H103" s="43">
        <v>30</v>
      </c>
      <c r="I103" s="43">
        <v>50</v>
      </c>
      <c r="J103" s="43">
        <v>50</v>
      </c>
      <c r="K103" s="43">
        <v>30</v>
      </c>
      <c r="L103" s="43">
        <v>50</v>
      </c>
      <c r="M103" s="43">
        <v>50</v>
      </c>
      <c r="N103" s="21">
        <f t="shared" si="39"/>
        <v>13.65</v>
      </c>
      <c r="O103" s="21">
        <f t="shared" ref="O103" si="43">I103*G103/1000</f>
        <v>22.75</v>
      </c>
      <c r="P103" s="21">
        <f t="shared" ref="P103" si="44">J103*G103/1000</f>
        <v>22.75</v>
      </c>
      <c r="Q103" s="21">
        <f>SUM(N103)</f>
        <v>13.65</v>
      </c>
      <c r="R103" s="21">
        <f t="shared" ref="R103:S103" si="45">SUM(O103)</f>
        <v>22.75</v>
      </c>
      <c r="S103" s="21">
        <f t="shared" si="45"/>
        <v>22.75</v>
      </c>
      <c r="T103" s="21">
        <f>Q103*1.56</f>
        <v>21.294</v>
      </c>
      <c r="U103" s="21">
        <f>R103*1.56</f>
        <v>35.49</v>
      </c>
      <c r="V103" s="21">
        <f>S103*1.56</f>
        <v>35.49</v>
      </c>
    </row>
    <row r="104" spans="1:22">
      <c r="A104" s="3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90">
        <f t="shared" ref="Q104:V104" si="46">SUM(Q92:Q103)</f>
        <v>124.8</v>
      </c>
      <c r="R104" s="90">
        <f t="shared" si="46"/>
        <v>133.9</v>
      </c>
      <c r="S104" s="90">
        <f t="shared" si="46"/>
        <v>133.9</v>
      </c>
      <c r="T104" s="90">
        <f t="shared" si="46"/>
        <v>194.688</v>
      </c>
      <c r="U104" s="90">
        <f t="shared" si="46"/>
        <v>208.884</v>
      </c>
      <c r="V104" s="90">
        <f t="shared" si="46"/>
        <v>208.884</v>
      </c>
    </row>
    <row r="105" ht="15.75" spans="1:22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1"/>
      <c r="R105" s="31"/>
      <c r="S105" s="31"/>
      <c r="T105" s="31"/>
      <c r="U105" s="31"/>
      <c r="V105" s="31"/>
    </row>
    <row r="106" ht="15.75" spans="1:22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1"/>
      <c r="R106" s="31"/>
      <c r="S106" s="31"/>
      <c r="T106" s="31"/>
      <c r="U106" s="31"/>
      <c r="V106" s="31"/>
    </row>
    <row r="107" spans="1:1">
      <c r="A107" s="31"/>
    </row>
    <row r="108" spans="1:1">
      <c r="A108" s="31"/>
    </row>
    <row r="109" spans="1:1">
      <c r="A109" s="31"/>
    </row>
    <row r="110" ht="15.75" spans="1:22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1"/>
      <c r="R110" s="31"/>
      <c r="S110" s="31"/>
      <c r="T110" s="31"/>
      <c r="U110" s="31"/>
      <c r="V110" s="31"/>
    </row>
    <row r="111" ht="15.75" spans="2:17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9"/>
    </row>
    <row r="112" ht="15.75" spans="2:17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9"/>
    </row>
    <row r="113" ht="15.75" spans="2:17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9"/>
    </row>
    <row r="114" spans="2:17"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</row>
  </sheetData>
  <mergeCells count="194">
    <mergeCell ref="B2:P2"/>
    <mergeCell ref="C6:E6"/>
    <mergeCell ref="H6:J6"/>
    <mergeCell ref="K6:M6"/>
    <mergeCell ref="N6:P6"/>
    <mergeCell ref="Q6:S6"/>
    <mergeCell ref="T6:V6"/>
    <mergeCell ref="B8:V8"/>
    <mergeCell ref="B9:V9"/>
    <mergeCell ref="B21:P21"/>
    <mergeCell ref="B22:V22"/>
    <mergeCell ref="B44:P44"/>
    <mergeCell ref="B45:V45"/>
    <mergeCell ref="B61:P61"/>
    <mergeCell ref="B62:P62"/>
    <mergeCell ref="B81:P81"/>
    <mergeCell ref="B104:P104"/>
    <mergeCell ref="B6:B7"/>
    <mergeCell ref="B10:B15"/>
    <mergeCell ref="B16:B18"/>
    <mergeCell ref="B23:B27"/>
    <mergeCell ref="B28:B33"/>
    <mergeCell ref="B34:B36"/>
    <mergeCell ref="B37:B40"/>
    <mergeCell ref="B41:B42"/>
    <mergeCell ref="B46:B50"/>
    <mergeCell ref="B51:B55"/>
    <mergeCell ref="B56:B58"/>
    <mergeCell ref="B63:B68"/>
    <mergeCell ref="B69:B73"/>
    <mergeCell ref="B74:B76"/>
    <mergeCell ref="B77:B78"/>
    <mergeCell ref="B82:B83"/>
    <mergeCell ref="B84:B89"/>
    <mergeCell ref="B90:B100"/>
    <mergeCell ref="B101:B102"/>
    <mergeCell ref="C10:C15"/>
    <mergeCell ref="C16:C18"/>
    <mergeCell ref="C23:C27"/>
    <mergeCell ref="C28:C33"/>
    <mergeCell ref="C34:C36"/>
    <mergeCell ref="C37:C40"/>
    <mergeCell ref="C41:C42"/>
    <mergeCell ref="C46:C50"/>
    <mergeCell ref="C51:C55"/>
    <mergeCell ref="C56:C58"/>
    <mergeCell ref="C63:C68"/>
    <mergeCell ref="C69:C73"/>
    <mergeCell ref="C74:C76"/>
    <mergeCell ref="C77:C78"/>
    <mergeCell ref="C82:C83"/>
    <mergeCell ref="C84:C89"/>
    <mergeCell ref="C90:C100"/>
    <mergeCell ref="C101:C102"/>
    <mergeCell ref="D10:D15"/>
    <mergeCell ref="D16:D18"/>
    <mergeCell ref="D23:D27"/>
    <mergeCell ref="D28:D33"/>
    <mergeCell ref="D34:D36"/>
    <mergeCell ref="D37:D40"/>
    <mergeCell ref="D41:D42"/>
    <mergeCell ref="D46:D50"/>
    <mergeCell ref="D51:D55"/>
    <mergeCell ref="D56:D58"/>
    <mergeCell ref="D63:D68"/>
    <mergeCell ref="D69:D73"/>
    <mergeCell ref="D74:D76"/>
    <mergeCell ref="D77:D78"/>
    <mergeCell ref="D82:D83"/>
    <mergeCell ref="D84:D89"/>
    <mergeCell ref="D90:D100"/>
    <mergeCell ref="D101:D102"/>
    <mergeCell ref="E10:E15"/>
    <mergeCell ref="E16:E18"/>
    <mergeCell ref="E23:E27"/>
    <mergeCell ref="E28:E33"/>
    <mergeCell ref="E34:E36"/>
    <mergeCell ref="E37:E40"/>
    <mergeCell ref="E41:E42"/>
    <mergeCell ref="E46:E50"/>
    <mergeCell ref="E51:E55"/>
    <mergeCell ref="E56:E58"/>
    <mergeCell ref="E63:E68"/>
    <mergeCell ref="E69:E73"/>
    <mergeCell ref="E74:E76"/>
    <mergeCell ref="E77:E78"/>
    <mergeCell ref="E82:E83"/>
    <mergeCell ref="E84:E89"/>
    <mergeCell ref="E90:E100"/>
    <mergeCell ref="E101:E102"/>
    <mergeCell ref="F6:F7"/>
    <mergeCell ref="G6:G7"/>
    <mergeCell ref="Q10:Q15"/>
    <mergeCell ref="Q16:Q18"/>
    <mergeCell ref="Q23:Q27"/>
    <mergeCell ref="Q28:Q33"/>
    <mergeCell ref="Q34:Q36"/>
    <mergeCell ref="Q37:Q40"/>
    <mergeCell ref="Q41:Q42"/>
    <mergeCell ref="Q46:Q50"/>
    <mergeCell ref="Q56:Q58"/>
    <mergeCell ref="Q63:Q67"/>
    <mergeCell ref="Q68:Q73"/>
    <mergeCell ref="Q74:Q76"/>
    <mergeCell ref="Q77:Q78"/>
    <mergeCell ref="Q82:Q83"/>
    <mergeCell ref="Q84:Q89"/>
    <mergeCell ref="Q90:Q100"/>
    <mergeCell ref="Q101:Q102"/>
    <mergeCell ref="R10:R15"/>
    <mergeCell ref="R16:R18"/>
    <mergeCell ref="R23:R27"/>
    <mergeCell ref="R28:R33"/>
    <mergeCell ref="R34:R36"/>
    <mergeCell ref="R37:R40"/>
    <mergeCell ref="R41:R42"/>
    <mergeCell ref="R46:R50"/>
    <mergeCell ref="R56:R58"/>
    <mergeCell ref="R63:R67"/>
    <mergeCell ref="R68:R73"/>
    <mergeCell ref="R74:R76"/>
    <mergeCell ref="R77:R78"/>
    <mergeCell ref="R82:R83"/>
    <mergeCell ref="R84:R89"/>
    <mergeCell ref="R90:R100"/>
    <mergeCell ref="R101:R102"/>
    <mergeCell ref="S10:S15"/>
    <mergeCell ref="S16:S18"/>
    <mergeCell ref="S23:S27"/>
    <mergeCell ref="S28:S33"/>
    <mergeCell ref="S34:S36"/>
    <mergeCell ref="S37:S40"/>
    <mergeCell ref="S41:S42"/>
    <mergeCell ref="S46:S50"/>
    <mergeCell ref="S56:S58"/>
    <mergeCell ref="S63:S67"/>
    <mergeCell ref="S68:S73"/>
    <mergeCell ref="S74:S76"/>
    <mergeCell ref="S77:S78"/>
    <mergeCell ref="S82:S83"/>
    <mergeCell ref="S84:S89"/>
    <mergeCell ref="S90:S100"/>
    <mergeCell ref="S101:S102"/>
    <mergeCell ref="T10:T15"/>
    <mergeCell ref="T16:T18"/>
    <mergeCell ref="T23:T27"/>
    <mergeCell ref="T28:T33"/>
    <mergeCell ref="T34:T36"/>
    <mergeCell ref="T37:T40"/>
    <mergeCell ref="T41:T42"/>
    <mergeCell ref="T46:T50"/>
    <mergeCell ref="T56:T58"/>
    <mergeCell ref="T63:T67"/>
    <mergeCell ref="T68:T73"/>
    <mergeCell ref="T74:T76"/>
    <mergeCell ref="T77:T78"/>
    <mergeCell ref="T82:T83"/>
    <mergeCell ref="T84:T89"/>
    <mergeCell ref="T90:T100"/>
    <mergeCell ref="T101:T102"/>
    <mergeCell ref="U10:U15"/>
    <mergeCell ref="U16:U18"/>
    <mergeCell ref="U23:U27"/>
    <mergeCell ref="U28:U33"/>
    <mergeCell ref="U34:U36"/>
    <mergeCell ref="U37:U40"/>
    <mergeCell ref="U41:U42"/>
    <mergeCell ref="U46:U50"/>
    <mergeCell ref="U56:U58"/>
    <mergeCell ref="U63:U67"/>
    <mergeCell ref="U68:U73"/>
    <mergeCell ref="U74:U76"/>
    <mergeCell ref="U77:U78"/>
    <mergeCell ref="U82:U83"/>
    <mergeCell ref="U84:U89"/>
    <mergeCell ref="U90:U100"/>
    <mergeCell ref="U101:U102"/>
    <mergeCell ref="V10:V15"/>
    <mergeCell ref="V16:V18"/>
    <mergeCell ref="V23:V27"/>
    <mergeCell ref="V28:V33"/>
    <mergeCell ref="V34:V36"/>
    <mergeCell ref="V37:V40"/>
    <mergeCell ref="V41:V42"/>
    <mergeCell ref="V46:V50"/>
    <mergeCell ref="V56:V58"/>
    <mergeCell ref="V63:V67"/>
    <mergeCell ref="V68:V73"/>
    <mergeCell ref="V74:V76"/>
    <mergeCell ref="V77:V78"/>
    <mergeCell ref="V82:V83"/>
    <mergeCell ref="V84:V89"/>
    <mergeCell ref="V90:V100"/>
    <mergeCell ref="V101:V102"/>
  </mergeCells>
  <pageMargins left="0.7" right="0.7" top="0.75" bottom="0.75" header="0.3" footer="0.3"/>
  <pageSetup paperSize="9" scale="3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47"/>
  <sheetViews>
    <sheetView tabSelected="1" view="pageBreakPreview" zoomScale="136" zoomScaleNormal="100" workbookViewId="0">
      <selection activeCell="G4" sqref="G4"/>
    </sheetView>
  </sheetViews>
  <sheetFormatPr defaultColWidth="9" defaultRowHeight="15"/>
  <cols>
    <col min="2" max="2" width="14.5714285714286" customWidth="1"/>
    <col min="3" max="3" width="16.1428571428571" customWidth="1"/>
    <col min="4" max="4" width="9.85714285714286" customWidth="1"/>
    <col min="7" max="7" width="9.42857142857143" customWidth="1"/>
    <col min="8" max="8" width="9.14285714285714" customWidth="1"/>
    <col min="9" max="9" width="8.85714285714286" customWidth="1"/>
  </cols>
  <sheetData>
    <row r="2" ht="21" spans="1:9">
      <c r="A2" s="1"/>
      <c r="B2" s="2" t="s">
        <v>159</v>
      </c>
      <c r="C2" s="2"/>
      <c r="D2" s="2"/>
      <c r="E2" s="2"/>
      <c r="F2" s="2"/>
      <c r="G2" s="1"/>
      <c r="H2" s="1"/>
      <c r="I2" s="1"/>
    </row>
    <row r="3" ht="29.25" customHeight="1" spans="1:9">
      <c r="A3" s="3" t="s">
        <v>0</v>
      </c>
      <c r="B3" s="4"/>
      <c r="C3" s="5" t="s">
        <v>160</v>
      </c>
      <c r="D3" s="6" t="s">
        <v>8</v>
      </c>
      <c r="E3" s="7"/>
      <c r="F3" s="8"/>
      <c r="G3" s="9" t="s">
        <v>9</v>
      </c>
      <c r="H3" s="9"/>
      <c r="I3" s="28"/>
    </row>
    <row r="4" ht="30.75" spans="1:9">
      <c r="A4" s="10"/>
      <c r="B4" s="11"/>
      <c r="C4" s="12"/>
      <c r="D4" s="13" t="s">
        <v>10</v>
      </c>
      <c r="E4" s="13" t="s">
        <v>11</v>
      </c>
      <c r="F4" s="13" t="s">
        <v>12</v>
      </c>
      <c r="G4" s="13" t="s">
        <v>10</v>
      </c>
      <c r="H4" s="13" t="s">
        <v>11</v>
      </c>
      <c r="I4" s="13" t="s">
        <v>12</v>
      </c>
    </row>
    <row r="5" spans="1:9">
      <c r="A5" s="10"/>
      <c r="B5" s="14" t="s">
        <v>161</v>
      </c>
      <c r="C5" s="15" t="s">
        <v>162</v>
      </c>
      <c r="D5" s="16">
        <f>'қыс-көктем 1'!Q21</f>
        <v>525.8734</v>
      </c>
      <c r="E5" s="16">
        <f>'қыс-көктем 1'!R21</f>
        <v>576.4218</v>
      </c>
      <c r="F5" s="16">
        <f>'қыс-көктем 1'!S21</f>
        <v>602.5922</v>
      </c>
      <c r="G5" s="17">
        <f>'қыс-көктем 1'!T21</f>
        <v>820.362504</v>
      </c>
      <c r="H5" s="17">
        <f>'қыс-көктем 1'!U21</f>
        <v>899.218008</v>
      </c>
      <c r="I5" s="17">
        <f>'қыс-көктем 1'!V21</f>
        <v>940.043832</v>
      </c>
    </row>
    <row r="6" spans="1:9">
      <c r="A6" s="10"/>
      <c r="B6" s="18"/>
      <c r="C6" s="15" t="s">
        <v>163</v>
      </c>
      <c r="D6" s="16">
        <f>'қыс-көктем 1'!Q41</f>
        <v>671.8536</v>
      </c>
      <c r="E6" s="16">
        <f>'қыс-көктем 1'!R41</f>
        <v>732.4846</v>
      </c>
      <c r="F6" s="16">
        <f>'қыс-көктем 1'!S41</f>
        <v>798.996</v>
      </c>
      <c r="G6" s="17">
        <f>'қыс-көктем 1'!T41</f>
        <v>1048.091616</v>
      </c>
      <c r="H6" s="17">
        <f>'қыс-көктем 1'!U41</f>
        <v>1142.675976</v>
      </c>
      <c r="I6" s="17">
        <f>'қыс-көктем 1'!V41</f>
        <v>1246.43376</v>
      </c>
    </row>
    <row r="7" spans="1:9">
      <c r="A7" s="10"/>
      <c r="B7" s="18"/>
      <c r="C7" s="15" t="s">
        <v>164</v>
      </c>
      <c r="D7" s="16">
        <f>'қыс-көктем 1'!Q59</f>
        <v>569.9758</v>
      </c>
      <c r="E7" s="16">
        <f>'қыс-көктем 1'!R59</f>
        <v>636.2117</v>
      </c>
      <c r="F7" s="16">
        <f>'қыс-көктем 1'!S59</f>
        <v>659.6611</v>
      </c>
      <c r="G7" s="17">
        <f>'қыс-көктем 1'!T59</f>
        <v>889.162248</v>
      </c>
      <c r="H7" s="17">
        <f>'қыс-көктем 1'!U59</f>
        <v>992.490252</v>
      </c>
      <c r="I7" s="17">
        <f>'қыс-көктем 1'!V59</f>
        <v>1029.071316</v>
      </c>
    </row>
    <row r="8" spans="1:9">
      <c r="A8" s="10"/>
      <c r="B8" s="18"/>
      <c r="C8" s="15" t="s">
        <v>165</v>
      </c>
      <c r="D8" s="16">
        <f>'қыс-көктем 1'!Q85</f>
        <v>405.9076</v>
      </c>
      <c r="E8" s="16">
        <f>'қыс-көктем 1'!R85</f>
        <v>480.4085</v>
      </c>
      <c r="F8" s="16">
        <f>'қыс-көктем 1'!S85</f>
        <v>542.2024</v>
      </c>
      <c r="G8" s="17">
        <f>'қыс-көктем 1'!T85</f>
        <v>633.215856</v>
      </c>
      <c r="H8" s="17">
        <f>'қыс-көктем 1'!U85</f>
        <v>729.204516</v>
      </c>
      <c r="I8" s="17">
        <f>'қыс-көктем 1'!V85</f>
        <v>845.835744</v>
      </c>
    </row>
    <row r="9" spans="1:9">
      <c r="A9" s="10"/>
      <c r="B9" s="19"/>
      <c r="C9" s="15" t="s">
        <v>166</v>
      </c>
      <c r="D9" s="16">
        <f>'қыс-көктем 1'!Q103</f>
        <v>788.3672</v>
      </c>
      <c r="E9" s="16">
        <f>'қыс-көктем 1'!R103</f>
        <v>927.6606</v>
      </c>
      <c r="F9" s="16">
        <f>'қыс-көктем 1'!S103</f>
        <v>1115.138</v>
      </c>
      <c r="G9" s="17">
        <f>'қыс-көктем 1'!T103</f>
        <v>1229.852832</v>
      </c>
      <c r="H9" s="17">
        <f>'қыс-көктем 1'!U103</f>
        <v>1447.150536</v>
      </c>
      <c r="I9" s="17">
        <f>'қыс-көктем 1'!V103</f>
        <v>1739.61528</v>
      </c>
    </row>
    <row r="10" spans="1:9">
      <c r="A10" s="10"/>
      <c r="B10" s="14" t="s">
        <v>167</v>
      </c>
      <c r="C10" s="15" t="s">
        <v>162</v>
      </c>
      <c r="D10" s="16">
        <f>'қыс-көктем  2 '!Q25</f>
        <v>474.9548</v>
      </c>
      <c r="E10" s="16">
        <f>'қыс-көктем  2 '!R25</f>
        <v>516.4896</v>
      </c>
      <c r="F10" s="16">
        <f>'қыс-көктем  2 '!S25</f>
        <v>521.6684</v>
      </c>
      <c r="G10" s="17">
        <f>'қыс-көктем  2 '!T25</f>
        <v>740.929488</v>
      </c>
      <c r="H10" s="17">
        <f>'қыс-көктем  2 '!U25</f>
        <v>805.723776</v>
      </c>
      <c r="I10" s="17">
        <f>'қыс-көктем  2 '!V25</f>
        <v>813.802704</v>
      </c>
    </row>
    <row r="11" spans="1:9">
      <c r="A11" s="10"/>
      <c r="B11" s="18"/>
      <c r="C11" s="15" t="s">
        <v>163</v>
      </c>
      <c r="D11" s="16">
        <f>'қыс-көктем  2 '!Q42</f>
        <v>458.4503</v>
      </c>
      <c r="E11" s="16">
        <f>'қыс-көктем  2 '!R42</f>
        <v>532.1251</v>
      </c>
      <c r="F11" s="16">
        <f>'қыс-көктем  2 '!S42</f>
        <v>631.4604</v>
      </c>
      <c r="G11" s="17">
        <f>'қыс-көктем  2 '!T42</f>
        <v>715.182468</v>
      </c>
      <c r="H11" s="17">
        <f>'қыс-көктем  2 '!U42</f>
        <v>830.115156</v>
      </c>
      <c r="I11" s="17">
        <f>'қыс-көктем  2 '!V42</f>
        <v>985.078224</v>
      </c>
    </row>
    <row r="12" spans="1:9">
      <c r="A12" s="10"/>
      <c r="B12" s="18"/>
      <c r="C12" s="15" t="s">
        <v>164</v>
      </c>
      <c r="D12" s="16">
        <f>'қыс-көктем  2 '!Q57</f>
        <v>494.2434</v>
      </c>
      <c r="E12" s="16">
        <f>'қыс-көктем  2 '!R57</f>
        <v>520.6168</v>
      </c>
      <c r="F12" s="16">
        <f>'қыс-көктем  2 '!S57</f>
        <v>537.0772</v>
      </c>
      <c r="G12" s="17">
        <f>'қыс-көктем  2 '!T57</f>
        <v>771.019704</v>
      </c>
      <c r="H12" s="17">
        <f>'қыс-көктем  2 '!U57</f>
        <v>812.162208</v>
      </c>
      <c r="I12" s="17">
        <f>'қыс-көктем  2 '!V57</f>
        <v>837.840432</v>
      </c>
    </row>
    <row r="13" spans="1:9">
      <c r="A13" s="10"/>
      <c r="B13" s="18"/>
      <c r="C13" s="15" t="s">
        <v>165</v>
      </c>
      <c r="D13" s="16">
        <f>'қыс-көктем  2 '!Q76</f>
        <v>488.1198</v>
      </c>
      <c r="E13" s="16">
        <f>'қыс-көктем  2 '!R76</f>
        <v>574.1626</v>
      </c>
      <c r="F13" s="16">
        <f>'қыс-көктем  2 '!S76</f>
        <v>617.7074</v>
      </c>
      <c r="G13" s="17">
        <f>'қыс-көктем  2 '!T76</f>
        <v>761.466888</v>
      </c>
      <c r="H13" s="17">
        <f>'қыс-көктем  2 '!U76</f>
        <v>705.135848</v>
      </c>
      <c r="I13" s="17">
        <f>'қыс-көктем  2 '!V76</f>
        <v>963.623544</v>
      </c>
    </row>
    <row r="14" spans="1:9">
      <c r="A14" s="10"/>
      <c r="B14" s="19"/>
      <c r="C14" s="15" t="s">
        <v>166</v>
      </c>
      <c r="D14" s="16">
        <f>'қыс-көктем  2 '!Q105</f>
        <v>465.5192</v>
      </c>
      <c r="E14" s="16">
        <f>'қыс-көктем  2 '!R105</f>
        <v>564.5786</v>
      </c>
      <c r="F14" s="16">
        <f>'қыс-көктем  2 '!S105</f>
        <v>654.554</v>
      </c>
      <c r="G14" s="17">
        <f>'қыс-көктем  2 '!T105</f>
        <v>726.209952</v>
      </c>
      <c r="H14" s="17">
        <f>'қыс-көктем  2 '!U105</f>
        <v>880.742616</v>
      </c>
      <c r="I14" s="17">
        <f>'қыс-көктем  2 '!V105</f>
        <v>0</v>
      </c>
    </row>
    <row r="15" spans="1:9">
      <c r="A15" s="10"/>
      <c r="B15" s="14" t="s">
        <v>168</v>
      </c>
      <c r="C15" s="20" t="s">
        <v>162</v>
      </c>
      <c r="D15" s="21">
        <f>'қыс-көктем 3'!Q23</f>
        <v>507.7434</v>
      </c>
      <c r="E15" s="21">
        <f>'қыс-көктем 3'!R23</f>
        <v>533.9858</v>
      </c>
      <c r="F15" s="21">
        <f>'қыс-көктем 3'!S23</f>
        <v>533.9942</v>
      </c>
      <c r="G15" s="17">
        <f>'қыс-көктем 3'!T23</f>
        <v>792.079704</v>
      </c>
      <c r="H15" s="17">
        <f>'қыс-көктем 3'!U23</f>
        <v>833.017848</v>
      </c>
      <c r="I15" s="17">
        <f>'қыс-көктем 3'!V23</f>
        <v>833.030952</v>
      </c>
    </row>
    <row r="16" spans="1:9">
      <c r="A16" s="10"/>
      <c r="B16" s="18"/>
      <c r="C16" s="15" t="s">
        <v>163</v>
      </c>
      <c r="D16" s="17">
        <f>'қыс-көктем 3'!Q42</f>
        <v>581.9142</v>
      </c>
      <c r="E16" s="17">
        <f>'қыс-көктем 3'!R42</f>
        <v>641.7696</v>
      </c>
      <c r="F16" s="17">
        <f>'қыс-көктем 3'!S42</f>
        <v>741.8884</v>
      </c>
      <c r="G16" s="17">
        <f>'қыс-көктем 3'!T42</f>
        <v>907.786152</v>
      </c>
      <c r="H16" s="17">
        <f>'қыс-көктем 3'!U42</f>
        <v>1001.160576</v>
      </c>
      <c r="I16" s="17">
        <f>'қыс-көктем 3'!V42</f>
        <v>1157.345904</v>
      </c>
    </row>
    <row r="17" spans="1:9">
      <c r="A17" s="10"/>
      <c r="B17" s="18"/>
      <c r="C17" s="15" t="s">
        <v>164</v>
      </c>
      <c r="D17" s="17">
        <f>'қыс-көктем 3'!Q59</f>
        <v>509.5041</v>
      </c>
      <c r="E17" s="17">
        <f>'қыс-көктем 3'!R59</f>
        <v>575.74</v>
      </c>
      <c r="F17" s="17">
        <f>'қыс-көктем 3'!S59</f>
        <v>599.1894</v>
      </c>
      <c r="G17" s="17">
        <f>'қыс-көктем 3'!T59</f>
        <v>794.826396</v>
      </c>
      <c r="H17" s="17">
        <f>'қыс-көктем 3'!U59</f>
        <v>898.1544</v>
      </c>
      <c r="I17" s="17">
        <f>'қыс-көктем 3'!V59</f>
        <v>934.735464</v>
      </c>
    </row>
    <row r="18" spans="1:9">
      <c r="A18" s="10"/>
      <c r="B18" s="18"/>
      <c r="C18" s="15" t="s">
        <v>165</v>
      </c>
      <c r="D18" s="17">
        <f>'қыс-көктем 3'!Q85</f>
        <v>405.9076</v>
      </c>
      <c r="E18" s="17">
        <f>'қыс-көктем 3'!R85</f>
        <v>480.4085</v>
      </c>
      <c r="F18" s="17">
        <f>'қыс-көктем 3'!S85</f>
        <v>542.2024</v>
      </c>
      <c r="G18" s="17">
        <f>'қыс-көктем 3'!T85</f>
        <v>633.215856</v>
      </c>
      <c r="H18" s="17">
        <f>'қыс-көктем 3'!U85</f>
        <v>729.204516</v>
      </c>
      <c r="I18" s="17">
        <f>'қыс-көктем 3'!V85</f>
        <v>845.835744</v>
      </c>
    </row>
    <row r="19" spans="1:9">
      <c r="A19" s="10"/>
      <c r="B19" s="19"/>
      <c r="C19" s="15" t="s">
        <v>166</v>
      </c>
      <c r="D19" s="17">
        <f>'қыс-көктем 3'!Q98</f>
        <v>672.8804</v>
      </c>
      <c r="E19" s="17">
        <f>'қыс-көктем 3'!R98</f>
        <v>759.8288</v>
      </c>
      <c r="F19" s="17">
        <f>'қыс-көктем 3'!S98</f>
        <v>805.5992</v>
      </c>
      <c r="G19" s="17">
        <f>'қыс-көктем 3'!T98</f>
        <v>1049.693424</v>
      </c>
      <c r="H19" s="17">
        <f>'қыс-көктем 3'!U98</f>
        <v>1185.332928</v>
      </c>
      <c r="I19" s="17">
        <f>'қыс-көктем 3'!V98</f>
        <v>1256.734752</v>
      </c>
    </row>
    <row r="20" spans="1:9">
      <c r="A20" s="10"/>
      <c r="B20" s="14" t="s">
        <v>169</v>
      </c>
      <c r="C20" s="15" t="s">
        <v>162</v>
      </c>
      <c r="D20" s="21">
        <f>'қыс-көктем 4'!Q21</f>
        <v>434.8804</v>
      </c>
      <c r="E20" s="21">
        <f>'қыс-көктем 4'!R21</f>
        <v>485.4288</v>
      </c>
      <c r="F20" s="21">
        <f>'қыс-көктем 4'!S21</f>
        <v>511.5992</v>
      </c>
      <c r="G20" s="21">
        <f>'қыс-көктем 4'!T21</f>
        <v>678.413424</v>
      </c>
      <c r="H20" s="21">
        <f>'қыс-көктем 4'!U21</f>
        <v>757.268928</v>
      </c>
      <c r="I20" s="21">
        <f>'қыс-көктем 4'!V21</f>
        <v>798.094752</v>
      </c>
    </row>
    <row r="21" spans="1:9">
      <c r="A21" s="10"/>
      <c r="B21" s="18"/>
      <c r="C21" s="15" t="s">
        <v>163</v>
      </c>
      <c r="D21" s="21">
        <f>'қыс-көктем 4'!Q44</f>
        <v>598.1102</v>
      </c>
      <c r="E21" s="21">
        <f>'қыс-көктем 4'!R44</f>
        <v>659.0696</v>
      </c>
      <c r="F21" s="21">
        <f>'қыс-көктем 4'!S44</f>
        <v>726.262</v>
      </c>
      <c r="G21" s="21">
        <f>'қыс-көктем 4'!T44</f>
        <v>933.051912</v>
      </c>
      <c r="H21" s="21">
        <f>'қыс-көктем 4'!U44</f>
        <v>1028.148576</v>
      </c>
      <c r="I21" s="21">
        <f>'қыс-көктем 4'!V44</f>
        <v>1132.96872</v>
      </c>
    </row>
    <row r="22" spans="1:9">
      <c r="A22" s="10"/>
      <c r="B22" s="18"/>
      <c r="C22" s="15" t="s">
        <v>164</v>
      </c>
      <c r="D22" s="21">
        <f>'қыс-көктем 4'!Q61</f>
        <v>544.0301</v>
      </c>
      <c r="E22" s="21">
        <f>'қыс-көктем 4'!R61</f>
        <v>603.4482</v>
      </c>
      <c r="F22" s="21">
        <f>'қыс-көктем 4'!S61</f>
        <v>626.6843</v>
      </c>
      <c r="G22" s="21">
        <f>'қыс-көктем 4'!T61</f>
        <v>848.686956</v>
      </c>
      <c r="H22" s="21">
        <f>'қыс-көктем 4'!U61</f>
        <v>941.379192</v>
      </c>
      <c r="I22" s="21">
        <f>'қыс-көктем 4'!V61</f>
        <v>977.627508</v>
      </c>
    </row>
    <row r="23" spans="1:9">
      <c r="A23" s="10"/>
      <c r="B23" s="18"/>
      <c r="C23" s="15" t="s">
        <v>165</v>
      </c>
      <c r="D23" s="21">
        <f>'қыс-көктем 4'!Q80</f>
        <v>487.3138</v>
      </c>
      <c r="E23" s="21">
        <f>'қыс-көктем 4'!R80</f>
        <v>573.2326</v>
      </c>
      <c r="F23" s="21">
        <f>'қыс-көктем 4'!S80</f>
        <v>616.4674</v>
      </c>
      <c r="G23" s="21">
        <f>'қыс-көктем 4'!T80</f>
        <v>760.209528</v>
      </c>
      <c r="H23" s="21">
        <f>'қыс-көктем 4'!U80</f>
        <v>704.205848</v>
      </c>
      <c r="I23" s="21">
        <f>'қыс-көктем 4'!V80</f>
        <v>961.689144</v>
      </c>
    </row>
    <row r="24" spans="1:9">
      <c r="A24" s="22"/>
      <c r="B24" s="19"/>
      <c r="C24" s="15" t="s">
        <v>166</v>
      </c>
      <c r="D24" s="21">
        <f>'қыс-көктем 4'!Q106</f>
        <v>124.8</v>
      </c>
      <c r="E24" s="21">
        <f>'қыс-көктем 4'!R106</f>
        <v>133.9</v>
      </c>
      <c r="F24" s="21">
        <f>'қыс-көктем 4'!S106</f>
        <v>133.9</v>
      </c>
      <c r="G24" s="21">
        <f>'қыс-көктем 4'!T106</f>
        <v>194.688</v>
      </c>
      <c r="H24" s="21">
        <f>'қыс-көктем 4'!U106</f>
        <v>208.884</v>
      </c>
      <c r="I24" s="21">
        <f>'қыс-көктем 4'!V106</f>
        <v>208.884</v>
      </c>
    </row>
    <row r="25" spans="1:9">
      <c r="A25" s="3" t="s">
        <v>135</v>
      </c>
      <c r="B25" s="14" t="s">
        <v>161</v>
      </c>
      <c r="C25" s="15" t="s">
        <v>162</v>
      </c>
      <c r="D25" s="21">
        <f>'жаз-күз 1'!Q21</f>
        <v>525.8824</v>
      </c>
      <c r="E25" s="21">
        <f>'жаз-күз 1'!R21</f>
        <v>576.4308</v>
      </c>
      <c r="F25" s="21">
        <f>'жаз-күз 1'!S21</f>
        <v>602.6012</v>
      </c>
      <c r="G25" s="21">
        <f>'жаз-күз 1'!T21</f>
        <v>820.376544</v>
      </c>
      <c r="H25" s="21">
        <f>'жаз-күз 1'!U21</f>
        <v>899.232048</v>
      </c>
      <c r="I25" s="21">
        <f>'жаз-күз 1'!V21</f>
        <v>940.057872</v>
      </c>
    </row>
    <row r="26" spans="1:9">
      <c r="A26" s="10"/>
      <c r="B26" s="18"/>
      <c r="C26" s="15" t="s">
        <v>163</v>
      </c>
      <c r="D26" s="21">
        <f>'жаз-күз 1'!Q41</f>
        <v>671.8536</v>
      </c>
      <c r="E26" s="21">
        <f>'жаз-күз 1'!R41</f>
        <v>732.4846</v>
      </c>
      <c r="F26" s="21">
        <f>'жаз-күз 1'!S41</f>
        <v>798.996</v>
      </c>
      <c r="G26" s="21">
        <f>'жаз-күз 1'!T41</f>
        <v>1048.091616</v>
      </c>
      <c r="H26" s="21">
        <f>'жаз-күз 1'!U41</f>
        <v>1142.675976</v>
      </c>
      <c r="I26" s="21">
        <f>'жаз-күз 1'!V41</f>
        <v>1246.43376</v>
      </c>
    </row>
    <row r="27" spans="1:9">
      <c r="A27" s="10"/>
      <c r="B27" s="18"/>
      <c r="C27" s="15" t="s">
        <v>164</v>
      </c>
      <c r="D27" s="21">
        <f>'жаз-күз 1'!Q59</f>
        <v>569.9758</v>
      </c>
      <c r="E27" s="21">
        <f>'жаз-күз 1'!R59</f>
        <v>636.2117</v>
      </c>
      <c r="F27" s="21">
        <f>'жаз-күз 1'!S59</f>
        <v>659.6611</v>
      </c>
      <c r="G27" s="21">
        <f>'жаз-күз 1'!T59</f>
        <v>889.162248</v>
      </c>
      <c r="H27" s="21">
        <f>'жаз-күз 1'!U59</f>
        <v>992.490252</v>
      </c>
      <c r="I27" s="21">
        <f>'жаз-күз 1'!V59</f>
        <v>1029.071316</v>
      </c>
    </row>
    <row r="28" spans="1:9">
      <c r="A28" s="10"/>
      <c r="B28" s="18"/>
      <c r="C28" s="15" t="s">
        <v>165</v>
      </c>
      <c r="D28" s="21">
        <f>'жаз-күз 1'!Q85</f>
        <v>405.9076</v>
      </c>
      <c r="E28" s="21">
        <f>'жаз-күз 1'!R85</f>
        <v>480.4085</v>
      </c>
      <c r="F28" s="21">
        <f>'жаз-күз 1'!S85</f>
        <v>542.2024</v>
      </c>
      <c r="G28" s="21">
        <f>'жаз-күз 1'!T85</f>
        <v>633.215856</v>
      </c>
      <c r="H28" s="21">
        <f>'жаз-күз 1'!U85</f>
        <v>729.204516</v>
      </c>
      <c r="I28" s="21">
        <f>'жаз-күз 1'!V85</f>
        <v>845.835744</v>
      </c>
    </row>
    <row r="29" spans="1:9">
      <c r="A29" s="10"/>
      <c r="B29" s="19"/>
      <c r="C29" s="15" t="s">
        <v>166</v>
      </c>
      <c r="D29" s="21">
        <f>'жаз-күз 1'!Q103</f>
        <v>788.3672</v>
      </c>
      <c r="E29" s="21">
        <f>'жаз-күз 1'!R103</f>
        <v>927.6606</v>
      </c>
      <c r="F29" s="21">
        <f>'жаз-күз 1'!S103</f>
        <v>1115.138</v>
      </c>
      <c r="G29" s="21">
        <f>'жаз-күз 1'!T103</f>
        <v>1229.852832</v>
      </c>
      <c r="H29" s="21">
        <f>'жаз-күз 1'!U103</f>
        <v>1447.150536</v>
      </c>
      <c r="I29" s="21">
        <f>'жаз-күз 1'!V103</f>
        <v>1739.61528</v>
      </c>
    </row>
    <row r="30" spans="1:9">
      <c r="A30" s="10"/>
      <c r="B30" s="14" t="s">
        <v>167</v>
      </c>
      <c r="C30" s="15" t="s">
        <v>162</v>
      </c>
      <c r="D30" s="17">
        <f>'жаз-күз 2'!Q25</f>
        <v>474.9548</v>
      </c>
      <c r="E30" s="17">
        <f>'жаз-күз 2'!R25</f>
        <v>516.4896</v>
      </c>
      <c r="F30" s="17">
        <f>'жаз-күз 2'!S25</f>
        <v>521.6684</v>
      </c>
      <c r="G30" s="17">
        <f>'жаз-күз 2'!T25</f>
        <v>740.929488</v>
      </c>
      <c r="H30" s="17">
        <f>'жаз-күз 2'!U25</f>
        <v>805.723776</v>
      </c>
      <c r="I30" s="17">
        <f>'жаз-күз 2'!V25</f>
        <v>813.802704</v>
      </c>
    </row>
    <row r="31" spans="1:9">
      <c r="A31" s="10"/>
      <c r="B31" s="18"/>
      <c r="C31" s="15" t="s">
        <v>163</v>
      </c>
      <c r="D31" s="17">
        <f>'жаз-күз 2'!Q42</f>
        <v>458.4503</v>
      </c>
      <c r="E31" s="17">
        <f>'жаз-күз 2'!R42</f>
        <v>532.1251</v>
      </c>
      <c r="F31" s="17">
        <f>'жаз-күз 2'!S42</f>
        <v>631.4604</v>
      </c>
      <c r="G31" s="17">
        <f>'жаз-күз 2'!T42</f>
        <v>715.182468</v>
      </c>
      <c r="H31" s="17">
        <f>'жаз-күз 2'!U42</f>
        <v>830.115156</v>
      </c>
      <c r="I31" s="17">
        <f>'жаз-күз 2'!V42</f>
        <v>985.078224</v>
      </c>
    </row>
    <row r="32" spans="1:9">
      <c r="A32" s="10"/>
      <c r="B32" s="18"/>
      <c r="C32" s="15" t="s">
        <v>164</v>
      </c>
      <c r="D32" s="17">
        <f>'жаз-күз 2'!Q57</f>
        <v>494.2434</v>
      </c>
      <c r="E32" s="17">
        <f>'жаз-күз 2'!R57</f>
        <v>520.6168</v>
      </c>
      <c r="F32" s="17">
        <f>'жаз-күз 2'!S57</f>
        <v>537.0772</v>
      </c>
      <c r="G32" s="17">
        <f>'жаз-күз 2'!T57</f>
        <v>771.019704</v>
      </c>
      <c r="H32" s="17">
        <f>'жаз-күз 2'!U57</f>
        <v>812.162208</v>
      </c>
      <c r="I32" s="17">
        <f>'жаз-күз 2'!V57</f>
        <v>837.840432</v>
      </c>
    </row>
    <row r="33" spans="1:9">
      <c r="A33" s="10"/>
      <c r="B33" s="18"/>
      <c r="C33" s="15" t="s">
        <v>165</v>
      </c>
      <c r="D33" s="17">
        <f>'жаз-күз 2'!Q76</f>
        <v>487.3138</v>
      </c>
      <c r="E33" s="17">
        <f>'жаз-күз 2'!R76</f>
        <v>573.2326</v>
      </c>
      <c r="F33" s="17">
        <f>'жаз-күз 2'!S76</f>
        <v>616.4674</v>
      </c>
      <c r="G33" s="17">
        <f>'жаз-күз 2'!T76</f>
        <v>760.209528</v>
      </c>
      <c r="H33" s="17">
        <f>'жаз-күз 2'!U76</f>
        <v>704.205848</v>
      </c>
      <c r="I33" s="17">
        <f>'жаз-күз 2'!V76</f>
        <v>961.689144</v>
      </c>
    </row>
    <row r="34" spans="1:9">
      <c r="A34" s="10"/>
      <c r="B34" s="19"/>
      <c r="C34" s="15" t="s">
        <v>166</v>
      </c>
      <c r="D34" s="17">
        <f>'жаз-күз 2'!Q103</f>
        <v>447.3842</v>
      </c>
      <c r="E34" s="17">
        <f>'жаз-күз 2'!R103</f>
        <v>531.1436</v>
      </c>
      <c r="F34" s="17">
        <f>'жаз-күз 2'!S103</f>
        <v>599.904</v>
      </c>
      <c r="G34" s="17">
        <f>'жаз-күз 2'!T103</f>
        <v>697.919352</v>
      </c>
      <c r="H34" s="17">
        <f>'жаз-күз 2'!U103</f>
        <v>828.584016</v>
      </c>
      <c r="I34" s="17">
        <f>'жаз-күз 2'!V103</f>
        <v>935.85024</v>
      </c>
    </row>
    <row r="35" customHeight="1" spans="1:9">
      <c r="A35" s="10"/>
      <c r="B35" s="14" t="s">
        <v>117</v>
      </c>
      <c r="C35" s="15" t="s">
        <v>162</v>
      </c>
      <c r="D35" s="21">
        <f>'жаз-күз 3'!Q23</f>
        <v>507.7434</v>
      </c>
      <c r="E35" s="21">
        <f>'жаз-күз 3'!R23</f>
        <v>533.9858</v>
      </c>
      <c r="F35" s="21">
        <f>'жаз-күз 3'!S23</f>
        <v>533.9942</v>
      </c>
      <c r="G35" s="21">
        <f>'жаз-күз 3'!T23</f>
        <v>792.079704</v>
      </c>
      <c r="H35" s="21">
        <f>'жаз-күз 3'!U23</f>
        <v>833.017848</v>
      </c>
      <c r="I35" s="21">
        <f>'жаз-күз 3'!V23</f>
        <v>833.030952</v>
      </c>
    </row>
    <row r="36" spans="1:9">
      <c r="A36" s="10"/>
      <c r="B36" s="18"/>
      <c r="C36" s="15" t="s">
        <v>163</v>
      </c>
      <c r="D36" s="21">
        <f>'жаз-күз 3'!Q42</f>
        <v>695.3316</v>
      </c>
      <c r="E36" s="21">
        <f>'жаз-күз 3'!R42</f>
        <v>755.2306</v>
      </c>
      <c r="F36" s="21">
        <f>'жаз-күз 3'!S42</f>
        <v>821.742</v>
      </c>
      <c r="G36" s="21">
        <f>'жаз-күз 3'!T42</f>
        <v>1084.717296</v>
      </c>
      <c r="H36" s="21">
        <f>'жаз-күз 3'!U42</f>
        <v>1178.159736</v>
      </c>
      <c r="I36" s="21">
        <f>'жаз-күз 3'!V42</f>
        <v>1281.91752</v>
      </c>
    </row>
    <row r="37" spans="1:9">
      <c r="A37" s="10"/>
      <c r="B37" s="18"/>
      <c r="C37" s="15" t="s">
        <v>164</v>
      </c>
      <c r="D37" s="21">
        <f>'жаз-күз 3'!Q59</f>
        <v>509.5041</v>
      </c>
      <c r="E37" s="21">
        <f>'жаз-күз 3'!R59</f>
        <v>575.74</v>
      </c>
      <c r="F37" s="21">
        <f>'жаз-күз 3'!S59</f>
        <v>599.1894</v>
      </c>
      <c r="G37" s="21">
        <f>'жаз-күз 3'!T59</f>
        <v>794.826396</v>
      </c>
      <c r="H37" s="21">
        <f>'жаз-күз 3'!U59</f>
        <v>898.1544</v>
      </c>
      <c r="I37" s="21">
        <f>'жаз-күз 3'!V59</f>
        <v>934.735464</v>
      </c>
    </row>
    <row r="38" spans="1:9">
      <c r="A38" s="10"/>
      <c r="B38" s="18"/>
      <c r="C38" s="15" t="s">
        <v>165</v>
      </c>
      <c r="D38" s="21">
        <f>'жаз-күз 3'!Q85</f>
        <v>405.9076</v>
      </c>
      <c r="E38" s="21">
        <f>'жаз-күз 3'!R85</f>
        <v>480.4085</v>
      </c>
      <c r="F38" s="21">
        <f>'жаз-күз 3'!S85</f>
        <v>542.2024</v>
      </c>
      <c r="G38" s="21">
        <f>'жаз-күз 3'!T85</f>
        <v>633.215856</v>
      </c>
      <c r="H38" s="21">
        <f>'жаз-күз 3'!U85</f>
        <v>729.204516</v>
      </c>
      <c r="I38" s="21">
        <f>'жаз-күз 3'!V85</f>
        <v>845.835744</v>
      </c>
    </row>
    <row r="39" spans="1:9">
      <c r="A39" s="10"/>
      <c r="B39" s="19"/>
      <c r="C39" s="15" t="s">
        <v>166</v>
      </c>
      <c r="D39" s="21">
        <f>'жаз-күз 3'!Q98</f>
        <v>672.8804</v>
      </c>
      <c r="E39" s="21">
        <f>'жаз-күз 3'!R98</f>
        <v>759.8288</v>
      </c>
      <c r="F39" s="21">
        <f>'жаз-күз 3'!S98</f>
        <v>805.5992</v>
      </c>
      <c r="G39" s="21">
        <f>'жаз-күз 3'!T98</f>
        <v>1049.693424</v>
      </c>
      <c r="H39" s="21">
        <f>'жаз-күз 3'!U98</f>
        <v>1185.332928</v>
      </c>
      <c r="I39" s="21">
        <f>'жаз-күз 3'!V98</f>
        <v>1256.734752</v>
      </c>
    </row>
    <row r="40" spans="1:9">
      <c r="A40" s="10"/>
      <c r="B40" s="14" t="s">
        <v>126</v>
      </c>
      <c r="C40" s="15" t="s">
        <v>162</v>
      </c>
      <c r="D40" s="21">
        <f>'жаз-күз 4'!Q21</f>
        <v>434.8804</v>
      </c>
      <c r="E40" s="21">
        <f>'жаз-күз 4'!R21</f>
        <v>485.4288</v>
      </c>
      <c r="F40" s="21">
        <f>'жаз-күз 4'!S21</f>
        <v>511.5992</v>
      </c>
      <c r="G40" s="21">
        <f>'жаз-күз 4'!T21</f>
        <v>678.413424</v>
      </c>
      <c r="H40" s="21">
        <f>'жаз-күз 4'!U21</f>
        <v>757.268928</v>
      </c>
      <c r="I40" s="21">
        <f>'жаз-күз 4'!V21</f>
        <v>798.094752</v>
      </c>
    </row>
    <row r="41" spans="1:9">
      <c r="A41" s="10"/>
      <c r="B41" s="18"/>
      <c r="C41" s="15" t="s">
        <v>163</v>
      </c>
      <c r="D41" s="21">
        <f>'жаз-күз 4'!Q44</f>
        <v>483.2288</v>
      </c>
      <c r="E41" s="21">
        <f>'жаз-күз 4'!R44</f>
        <v>543.4126</v>
      </c>
      <c r="F41" s="21">
        <f>'жаз-күз 4'!S44</f>
        <v>644.2124</v>
      </c>
      <c r="G41" s="21">
        <f>'жаз-күз 4'!T44</f>
        <v>753.836928</v>
      </c>
      <c r="H41" s="21">
        <f>'жаз-күз 4'!U44</f>
        <v>847.723656</v>
      </c>
      <c r="I41" s="21">
        <f>'жаз-күз 4'!V44</f>
        <v>1004.971344</v>
      </c>
    </row>
    <row r="42" spans="1:9">
      <c r="A42" s="10"/>
      <c r="B42" s="18"/>
      <c r="C42" s="15" t="s">
        <v>164</v>
      </c>
      <c r="D42" s="21">
        <f>'жаз-күз 4'!Q61</f>
        <v>544.0301</v>
      </c>
      <c r="E42" s="21">
        <f>'жаз-күз 4'!R61</f>
        <v>603.4482</v>
      </c>
      <c r="F42" s="21">
        <f>'жаз-күз 4'!S61</f>
        <v>626.6843</v>
      </c>
      <c r="G42" s="21">
        <f>'жаз-күз 4'!T61</f>
        <v>848.686956</v>
      </c>
      <c r="H42" s="21">
        <f>'жаз-күз 4'!U61</f>
        <v>941.379192</v>
      </c>
      <c r="I42" s="21">
        <f>'жаз-күз 4'!V61</f>
        <v>977.627508</v>
      </c>
    </row>
    <row r="43" spans="1:9">
      <c r="A43" s="10"/>
      <c r="B43" s="18"/>
      <c r="C43" s="15" t="s">
        <v>165</v>
      </c>
      <c r="D43" s="21">
        <f>'жаз-күз 4'!Q80</f>
        <v>487.3138</v>
      </c>
      <c r="E43" s="21">
        <f>'жаз-күз 4'!R80</f>
        <v>573.2326</v>
      </c>
      <c r="F43" s="21">
        <f>'жаз-күз 4'!S80</f>
        <v>616.4674</v>
      </c>
      <c r="G43" s="21">
        <f>'жаз-күз 4'!T80</f>
        <v>760.209528</v>
      </c>
      <c r="H43" s="21">
        <f>'жаз-күз 4'!U80</f>
        <v>704.205848</v>
      </c>
      <c r="I43" s="21">
        <f>'жаз-күз 4'!V80</f>
        <v>961.689144</v>
      </c>
    </row>
    <row r="44" spans="1:9">
      <c r="A44" s="10"/>
      <c r="B44" s="19"/>
      <c r="C44" s="15" t="s">
        <v>166</v>
      </c>
      <c r="D44" s="21">
        <f>'жаз-күз 4'!Q104</f>
        <v>124.8</v>
      </c>
      <c r="E44" s="21">
        <f>'жаз-күз 4'!R104</f>
        <v>133.9</v>
      </c>
      <c r="F44" s="21">
        <f>'жаз-күз 4'!S104</f>
        <v>133.9</v>
      </c>
      <c r="G44" s="21">
        <f>'жаз-күз 4'!T104</f>
        <v>194.688</v>
      </c>
      <c r="H44" s="21">
        <f>'жаз-күз 4'!U104</f>
        <v>208.884</v>
      </c>
      <c r="I44" s="21">
        <f>'жаз-күз 4'!V104</f>
        <v>208.884</v>
      </c>
    </row>
    <row r="45" ht="15.75" spans="1:10">
      <c r="A45" s="10"/>
      <c r="B45" s="23" t="s">
        <v>170</v>
      </c>
      <c r="C45" s="23"/>
      <c r="D45" s="24">
        <f t="shared" ref="D45:I45" si="0">AVERAGE(D5:D44)</f>
        <v>510.007565</v>
      </c>
      <c r="E45" s="24">
        <f t="shared" si="0"/>
        <v>574.48479</v>
      </c>
      <c r="F45" s="24">
        <f t="shared" si="0"/>
        <v>624.490255</v>
      </c>
      <c r="G45" s="24">
        <f t="shared" si="0"/>
        <v>795.6118014</v>
      </c>
      <c r="H45" s="24">
        <f t="shared" si="0"/>
        <v>875.1562772</v>
      </c>
      <c r="I45" s="24">
        <f t="shared" si="0"/>
        <v>948.6771918</v>
      </c>
      <c r="J45" s="29"/>
    </row>
    <row r="46" ht="16.5" spans="3:9">
      <c r="C46" s="25"/>
      <c r="G46" s="26"/>
      <c r="H46" s="26"/>
      <c r="I46" s="30"/>
    </row>
    <row r="47" spans="7:9">
      <c r="G47" s="27"/>
      <c r="H47" s="27"/>
      <c r="I47" s="27"/>
    </row>
  </sheetData>
  <mergeCells count="16">
    <mergeCell ref="B2:F2"/>
    <mergeCell ref="D3:F3"/>
    <mergeCell ref="G3:I3"/>
    <mergeCell ref="B45:C45"/>
    <mergeCell ref="A3:A24"/>
    <mergeCell ref="A25:A45"/>
    <mergeCell ref="B3:B4"/>
    <mergeCell ref="B5:B9"/>
    <mergeCell ref="B10:B14"/>
    <mergeCell ref="B15:B19"/>
    <mergeCell ref="B20:B24"/>
    <mergeCell ref="B25:B29"/>
    <mergeCell ref="B30:B34"/>
    <mergeCell ref="B35:B39"/>
    <mergeCell ref="B40:B44"/>
    <mergeCell ref="C3:C4"/>
  </mergeCells>
  <pageMargins left="0.7" right="0.7" top="0.75" bottom="0.75" header="0.3" footer="0.3"/>
  <pageSetup paperSize="9" scale="94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қыс-көктем 1</vt:lpstr>
      <vt:lpstr>қыс-көктем  2 </vt:lpstr>
      <vt:lpstr>қыс-көктем 3</vt:lpstr>
      <vt:lpstr>қыс-көктем 4</vt:lpstr>
      <vt:lpstr>жаз-күз 1</vt:lpstr>
      <vt:lpstr>жаз-күз 2</vt:lpstr>
      <vt:lpstr>жаз-күз 3</vt:lpstr>
      <vt:lpstr>жаз-күз 4</vt:lpstr>
      <vt:lpstr>есеп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2015-06-05T18:19:00Z</dcterms:created>
  <dcterms:modified xsi:type="dcterms:W3CDTF">2026-01-16T14:09:12Z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1359CE91D4544786A080B1099DF49CBC_12</vt:lpwstr>
  </property>
  <property fmtid="{D5CDD505-2E9C-101B-9397-08002B2CF9AE}" pid="3" name="KSOProductBuildVer">
    <vt:lpwstr>1049-12.2.0.23196</vt:lpwstr>
  </property>
</Properties>
</file>